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3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8. Stebėsena\Duomenu rinkimas_darbiniai\E+ AM_mobilumas\"/>
    </mc:Choice>
  </mc:AlternateContent>
  <bookViews>
    <workbookView xWindow="0" yWindow="0" windowWidth="24000" windowHeight="9885" tabRatio="887" activeTab="11"/>
  </bookViews>
  <sheets>
    <sheet name="Titulinis" sheetId="54" r:id="rId1"/>
    <sheet name="SM skaiciai" sheetId="18" r:id="rId2"/>
    <sheet name="SM pag pakopas" sheetId="51" r:id="rId3"/>
    <sheet name="SM pg pakopas" sheetId="23" state="hidden" r:id="rId4"/>
    <sheet name="SM pg salis" sheetId="24" r:id="rId5"/>
    <sheet name="SM pg sritis" sheetId="52" r:id="rId6"/>
    <sheet name="SM pg regionus" sheetId="55" r:id="rId7"/>
    <sheet name="ST skaiciai" sheetId="26" r:id="rId8"/>
    <sheet name="ST pg salis" sheetId="28" r:id="rId9"/>
    <sheet name="ST pg sritis" sheetId="53" r:id="rId10"/>
    <sheet name="ST pg regionus" sheetId="56" r:id="rId11"/>
    <sheet name="Isvykstantys pg MSI" sheetId="42" r:id="rId12"/>
    <sheet name="Atvykstantys pg MSI" sheetId="44" r:id="rId13"/>
  </sheets>
  <definedNames>
    <definedName name="_xlnm._FilterDatabase" localSheetId="4" hidden="1">'SM pg salis'!$B$5:$AV$39</definedName>
  </definedNames>
  <calcPr calcId="181029"/>
  <pivotCaches>
    <pivotCache cacheId="0" r:id="rId14"/>
    <pivotCache cacheId="1" r:id="rId15"/>
    <pivotCache cacheId="2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56" l="1"/>
  <c r="O8" i="56"/>
  <c r="O9" i="56"/>
  <c r="O10" i="56"/>
  <c r="O11" i="56"/>
  <c r="O12" i="56"/>
  <c r="O13" i="56"/>
  <c r="O14" i="56"/>
  <c r="O15" i="56"/>
  <c r="O16" i="56"/>
  <c r="O17" i="56"/>
  <c r="O6" i="56"/>
  <c r="AL12" i="28" l="1"/>
  <c r="AU12" i="28"/>
  <c r="AT12" i="28"/>
  <c r="AS12" i="28"/>
  <c r="AI12" i="28"/>
  <c r="AF12" i="28"/>
  <c r="AC12" i="28"/>
  <c r="AL15" i="28"/>
  <c r="AT15" i="28"/>
  <c r="AS15" i="28"/>
  <c r="AI15" i="28"/>
  <c r="AF15" i="28"/>
  <c r="AC15" i="28"/>
  <c r="AU15" i="28" s="1"/>
  <c r="AL65" i="28"/>
  <c r="AU65" i="28" s="1"/>
  <c r="AT65" i="28"/>
  <c r="AS65" i="28"/>
  <c r="AI65" i="28"/>
  <c r="AF65" i="28"/>
  <c r="AC65" i="28"/>
  <c r="G7" i="56" l="1"/>
  <c r="G8" i="56"/>
  <c r="G9" i="56"/>
  <c r="G10" i="56"/>
  <c r="G11" i="56"/>
  <c r="G12" i="56"/>
  <c r="G13" i="56"/>
  <c r="G14" i="56"/>
  <c r="G15" i="56"/>
  <c r="G16" i="56"/>
  <c r="G17" i="56"/>
  <c r="G6" i="56"/>
  <c r="N6" i="55"/>
  <c r="N7" i="55"/>
  <c r="N8" i="55"/>
  <c r="N9" i="55"/>
  <c r="N10" i="55"/>
  <c r="N11" i="55"/>
  <c r="N12" i="55"/>
  <c r="N13" i="55"/>
  <c r="N14" i="55"/>
  <c r="N15" i="55"/>
  <c r="N5" i="55"/>
  <c r="F6" i="55"/>
  <c r="F7" i="55"/>
  <c r="F8" i="55"/>
  <c r="F9" i="55"/>
  <c r="F10" i="55"/>
  <c r="F11" i="55"/>
  <c r="F12" i="55"/>
  <c r="F13" i="55"/>
  <c r="F5" i="55"/>
  <c r="U50" i="28" l="1"/>
  <c r="AL7" i="28"/>
  <c r="AL8" i="28"/>
  <c r="AL9" i="28"/>
  <c r="AL10" i="28"/>
  <c r="AL11" i="28"/>
  <c r="AL13" i="28"/>
  <c r="AL14" i="28"/>
  <c r="AL16" i="28"/>
  <c r="AL17" i="28"/>
  <c r="AL18" i="28"/>
  <c r="AL19" i="28"/>
  <c r="AL20" i="28"/>
  <c r="AL21" i="28"/>
  <c r="AL22" i="28"/>
  <c r="AL23" i="28"/>
  <c r="AL24" i="28"/>
  <c r="AL25" i="28"/>
  <c r="AL26" i="28"/>
  <c r="AL27" i="28"/>
  <c r="AL28" i="28"/>
  <c r="AL29" i="28"/>
  <c r="AL30" i="28"/>
  <c r="AL31" i="28"/>
  <c r="AL32" i="28"/>
  <c r="AL33" i="28"/>
  <c r="AL34" i="28"/>
  <c r="AL35" i="28"/>
  <c r="AL36" i="28"/>
  <c r="AL37" i="28"/>
  <c r="AL38" i="28"/>
  <c r="AL39" i="28"/>
  <c r="AL40" i="28"/>
  <c r="AL41" i="28"/>
  <c r="AL42" i="28"/>
  <c r="AL43" i="28"/>
  <c r="AL44" i="28"/>
  <c r="AL45" i="28"/>
  <c r="AL46" i="28"/>
  <c r="AL47" i="28"/>
  <c r="AL48" i="28"/>
  <c r="AL49" i="28"/>
  <c r="AL50" i="28"/>
  <c r="AL51" i="28"/>
  <c r="AL52" i="28"/>
  <c r="AL53" i="28"/>
  <c r="AL54" i="28"/>
  <c r="AL55" i="28"/>
  <c r="AL56" i="28"/>
  <c r="AL57" i="28"/>
  <c r="AL58" i="28"/>
  <c r="AL59" i="28"/>
  <c r="AL60" i="28"/>
  <c r="AL61" i="28"/>
  <c r="AL62" i="28"/>
  <c r="AL63" i="28"/>
  <c r="AL64" i="28"/>
  <c r="AL66" i="28"/>
  <c r="AL67" i="28"/>
  <c r="AL68" i="28"/>
  <c r="AL69" i="28"/>
  <c r="AL70" i="28"/>
  <c r="AL71" i="28"/>
  <c r="AL72" i="28"/>
  <c r="AL73" i="28"/>
  <c r="AL6" i="28"/>
  <c r="AT7" i="28"/>
  <c r="AT8" i="28"/>
  <c r="AT9" i="28"/>
  <c r="AT10" i="28"/>
  <c r="AT11" i="28"/>
  <c r="AT13" i="28"/>
  <c r="AT14" i="28"/>
  <c r="AT16" i="28"/>
  <c r="AT17" i="28"/>
  <c r="AT18" i="28"/>
  <c r="AT19" i="28"/>
  <c r="AT20" i="28"/>
  <c r="AT21" i="28"/>
  <c r="AT22" i="28"/>
  <c r="AT23" i="28"/>
  <c r="AT24" i="28"/>
  <c r="AT25" i="28"/>
  <c r="AT26" i="28"/>
  <c r="AT27" i="28"/>
  <c r="AT28" i="28"/>
  <c r="AT29" i="28"/>
  <c r="AT30" i="28"/>
  <c r="AT31" i="28"/>
  <c r="AT32" i="28"/>
  <c r="AT33" i="28"/>
  <c r="AT34" i="28"/>
  <c r="AT35" i="28"/>
  <c r="AT36" i="28"/>
  <c r="AT37" i="28"/>
  <c r="AT38" i="28"/>
  <c r="AT39" i="28"/>
  <c r="AT40" i="28"/>
  <c r="AT41" i="28"/>
  <c r="AT42" i="28"/>
  <c r="AT43" i="28"/>
  <c r="AT44" i="28"/>
  <c r="AT45" i="28"/>
  <c r="AT46" i="28"/>
  <c r="AT47" i="28"/>
  <c r="AT48" i="28"/>
  <c r="AT49" i="28"/>
  <c r="AT50" i="28"/>
  <c r="AT51" i="28"/>
  <c r="AT52" i="28"/>
  <c r="AT53" i="28"/>
  <c r="AT54" i="28"/>
  <c r="AT55" i="28"/>
  <c r="AT56" i="28"/>
  <c r="AT57" i="28"/>
  <c r="AT58" i="28"/>
  <c r="AT59" i="28"/>
  <c r="AT60" i="28"/>
  <c r="AT61" i="28"/>
  <c r="AT62" i="28"/>
  <c r="AT63" i="28"/>
  <c r="AT64" i="28"/>
  <c r="AT66" i="28"/>
  <c r="AT67" i="28"/>
  <c r="AT68" i="28"/>
  <c r="AT69" i="28"/>
  <c r="AT70" i="28"/>
  <c r="AT71" i="28"/>
  <c r="AT72" i="28"/>
  <c r="AT73" i="28"/>
  <c r="AT6" i="28"/>
  <c r="AS11" i="28"/>
  <c r="AS13" i="28"/>
  <c r="AS14" i="28"/>
  <c r="AS16" i="28"/>
  <c r="AS17" i="28"/>
  <c r="AS18" i="28"/>
  <c r="AS19" i="28"/>
  <c r="AS20" i="28"/>
  <c r="AS21" i="28"/>
  <c r="AS22" i="28"/>
  <c r="AS23" i="28"/>
  <c r="AS24" i="28"/>
  <c r="AS25" i="28"/>
  <c r="AS26" i="28"/>
  <c r="AS27" i="28"/>
  <c r="AS28" i="28"/>
  <c r="AS29" i="28"/>
  <c r="AS30" i="28"/>
  <c r="AS31" i="28"/>
  <c r="AS32" i="28"/>
  <c r="AS33" i="28"/>
  <c r="AS34" i="28"/>
  <c r="AS35" i="28"/>
  <c r="AS36" i="28"/>
  <c r="AS37" i="28"/>
  <c r="AS38" i="28"/>
  <c r="AS39" i="28"/>
  <c r="AS40" i="28"/>
  <c r="AS41" i="28"/>
  <c r="AS42" i="28"/>
  <c r="AS43" i="28"/>
  <c r="AS44" i="28"/>
  <c r="AS45" i="28"/>
  <c r="AS46" i="28"/>
  <c r="AS47" i="28"/>
  <c r="AS48" i="28"/>
  <c r="AS49" i="28"/>
  <c r="AS50" i="28"/>
  <c r="AS51" i="28"/>
  <c r="AS52" i="28"/>
  <c r="AS53" i="28"/>
  <c r="AS54" i="28"/>
  <c r="AS55" i="28"/>
  <c r="AS56" i="28"/>
  <c r="AS57" i="28"/>
  <c r="AS58" i="28"/>
  <c r="AS59" i="28"/>
  <c r="AS60" i="28"/>
  <c r="AS61" i="28"/>
  <c r="AS62" i="28"/>
  <c r="AS63" i="28"/>
  <c r="AS64" i="28"/>
  <c r="AS66" i="28"/>
  <c r="AS67" i="28"/>
  <c r="AS68" i="28"/>
  <c r="AS69" i="28"/>
  <c r="AS70" i="28"/>
  <c r="AS71" i="28"/>
  <c r="AS72" i="28"/>
  <c r="AS73" i="28"/>
  <c r="AS7" i="28"/>
  <c r="AS8" i="28"/>
  <c r="AS9" i="28"/>
  <c r="AS10" i="28"/>
  <c r="AS6" i="28"/>
  <c r="AS74" i="28" l="1"/>
  <c r="AT74" i="28"/>
  <c r="Q17" i="52"/>
  <c r="P17" i="52"/>
  <c r="O17" i="52"/>
  <c r="Q16" i="52"/>
  <c r="P16" i="52"/>
  <c r="O16" i="52"/>
  <c r="Q15" i="52"/>
  <c r="P15" i="52"/>
  <c r="O15" i="52"/>
  <c r="Q14" i="52"/>
  <c r="P14" i="52"/>
  <c r="O14" i="52"/>
  <c r="Q13" i="52"/>
  <c r="P13" i="52"/>
  <c r="O13" i="52"/>
  <c r="Q12" i="52"/>
  <c r="P12" i="52"/>
  <c r="O12" i="52"/>
  <c r="Q11" i="52"/>
  <c r="P11" i="52"/>
  <c r="O11" i="52"/>
  <c r="Q10" i="52"/>
  <c r="P10" i="52"/>
  <c r="O10" i="52"/>
  <c r="Q9" i="52"/>
  <c r="P9" i="52"/>
  <c r="O9" i="52"/>
  <c r="Q8" i="52"/>
  <c r="P8" i="52"/>
  <c r="O8" i="52"/>
  <c r="Q7" i="52"/>
  <c r="P7" i="52"/>
  <c r="O7" i="52"/>
  <c r="Q6" i="52"/>
  <c r="P6" i="52"/>
  <c r="O6" i="52"/>
  <c r="U11" i="51" l="1"/>
  <c r="T11" i="51"/>
  <c r="O11" i="51"/>
  <c r="N11" i="51"/>
  <c r="I11" i="51"/>
  <c r="H11" i="51"/>
  <c r="C11" i="51"/>
  <c r="B11" i="51"/>
  <c r="AA10" i="51"/>
  <c r="V8" i="51"/>
  <c r="W8" i="51" s="1"/>
  <c r="P8" i="51"/>
  <c r="Q8" i="51" s="1"/>
  <c r="J8" i="51"/>
  <c r="K8" i="51" s="1"/>
  <c r="E8" i="51"/>
  <c r="D8" i="51"/>
  <c r="V7" i="51"/>
  <c r="W7" i="51" s="1"/>
  <c r="P7" i="51"/>
  <c r="Q7" i="51" s="1"/>
  <c r="J7" i="51"/>
  <c r="K7" i="51" s="1"/>
  <c r="D7" i="51"/>
  <c r="E7" i="51" s="1"/>
  <c r="V6" i="51"/>
  <c r="W6" i="51" s="1"/>
  <c r="P6" i="51"/>
  <c r="Q6" i="51" s="1"/>
  <c r="J6" i="51"/>
  <c r="K6" i="51" s="1"/>
  <c r="E6" i="51"/>
  <c r="D6" i="51"/>
  <c r="V5" i="51"/>
  <c r="P5" i="51"/>
  <c r="J5" i="51"/>
  <c r="E5" i="51"/>
  <c r="D5" i="51"/>
  <c r="J11" i="51" l="1"/>
  <c r="K11" i="51" s="1"/>
  <c r="V11" i="51"/>
  <c r="W11" i="51" s="1"/>
  <c r="P11" i="51"/>
  <c r="Q11" i="51" s="1"/>
  <c r="Q5" i="51"/>
  <c r="D11" i="51"/>
  <c r="E11" i="51" s="1"/>
  <c r="K5" i="51"/>
  <c r="W5" i="51"/>
  <c r="J26" i="18"/>
  <c r="I26" i="18"/>
  <c r="C26" i="18"/>
  <c r="B26" i="18"/>
  <c r="K23" i="18"/>
  <c r="M23" i="18" s="1"/>
  <c r="D23" i="18"/>
  <c r="F23" i="18" s="1"/>
  <c r="K22" i="18"/>
  <c r="M22" i="18" s="1"/>
  <c r="F22" i="18"/>
  <c r="D22" i="18"/>
  <c r="E22" i="18" s="1"/>
  <c r="K21" i="18"/>
  <c r="M21" i="18" s="1"/>
  <c r="D21" i="18"/>
  <c r="F21" i="18" s="1"/>
  <c r="K20" i="18"/>
  <c r="M20" i="18" s="1"/>
  <c r="D20" i="18"/>
  <c r="E20" i="18" s="1"/>
  <c r="F20" i="18" l="1"/>
  <c r="L23" i="18"/>
  <c r="L21" i="18"/>
  <c r="D26" i="18"/>
  <c r="E21" i="18"/>
  <c r="E23" i="18"/>
  <c r="K26" i="18"/>
  <c r="L26" i="18" s="1"/>
  <c r="L20" i="18"/>
  <c r="L22" i="18"/>
  <c r="AE48" i="44"/>
  <c r="AD8" i="44"/>
  <c r="AD9" i="44"/>
  <c r="AD10" i="44"/>
  <c r="AD11" i="44"/>
  <c r="AD12" i="44"/>
  <c r="AD13" i="44"/>
  <c r="AD14" i="44"/>
  <c r="AD15" i="44"/>
  <c r="AD16" i="44"/>
  <c r="AD17" i="44"/>
  <c r="AD18" i="44"/>
  <c r="AD19" i="44"/>
  <c r="AD20" i="44"/>
  <c r="AD21" i="44"/>
  <c r="AD22" i="44"/>
  <c r="AD23" i="44"/>
  <c r="AD24" i="44"/>
  <c r="AD25" i="44"/>
  <c r="AD26" i="44"/>
  <c r="AD27" i="44"/>
  <c r="AD28" i="44"/>
  <c r="AD29" i="44"/>
  <c r="AD30" i="44"/>
  <c r="AD31" i="44"/>
  <c r="AD32" i="44"/>
  <c r="AD33" i="44"/>
  <c r="AD34" i="44"/>
  <c r="AD35" i="44"/>
  <c r="AD36" i="44"/>
  <c r="AD37" i="44"/>
  <c r="AD38" i="44"/>
  <c r="AD39" i="44"/>
  <c r="AD40" i="44"/>
  <c r="AD41" i="44"/>
  <c r="AD42" i="44"/>
  <c r="AD43" i="44"/>
  <c r="AD44" i="44"/>
  <c r="AD45" i="44"/>
  <c r="AD46" i="44"/>
  <c r="AD47" i="44"/>
  <c r="AH13" i="42"/>
  <c r="AH21" i="42"/>
  <c r="AH29" i="42"/>
  <c r="AH37" i="42"/>
  <c r="AH45" i="42"/>
  <c r="AG8" i="42"/>
  <c r="AG9" i="42"/>
  <c r="AG10" i="42"/>
  <c r="AG11" i="42"/>
  <c r="AG12" i="42"/>
  <c r="AG13" i="42"/>
  <c r="AG14" i="42"/>
  <c r="AG15" i="42"/>
  <c r="AG16" i="42"/>
  <c r="AG17" i="42"/>
  <c r="AG18" i="42"/>
  <c r="AG19" i="42"/>
  <c r="AG20" i="42"/>
  <c r="AG21" i="42"/>
  <c r="AG22" i="42"/>
  <c r="AG23" i="42"/>
  <c r="AG24" i="42"/>
  <c r="AG25" i="42"/>
  <c r="AG26" i="42"/>
  <c r="AG27" i="42"/>
  <c r="AG28" i="42"/>
  <c r="AG29" i="42"/>
  <c r="AG30" i="42"/>
  <c r="AG31" i="42"/>
  <c r="AG32" i="42"/>
  <c r="AG33" i="42"/>
  <c r="AG34" i="42"/>
  <c r="AG35" i="42"/>
  <c r="AG36" i="42"/>
  <c r="AG37" i="42"/>
  <c r="AG38" i="42"/>
  <c r="AG39" i="42"/>
  <c r="AG40" i="42"/>
  <c r="AG41" i="42"/>
  <c r="AG42" i="42"/>
  <c r="AG43" i="42"/>
  <c r="AG44" i="42"/>
  <c r="AG45" i="42"/>
  <c r="AG46" i="42"/>
  <c r="AG47" i="42"/>
  <c r="AG7" i="42"/>
  <c r="AD8" i="42"/>
  <c r="AH8" i="42" s="1"/>
  <c r="AD9" i="42"/>
  <c r="AH9" i="42" s="1"/>
  <c r="AD10" i="42"/>
  <c r="AH10" i="42" s="1"/>
  <c r="AD11" i="42"/>
  <c r="AH11" i="42" s="1"/>
  <c r="AD12" i="42"/>
  <c r="AH12" i="42" s="1"/>
  <c r="AD13" i="42"/>
  <c r="AD14" i="42"/>
  <c r="AH14" i="42" s="1"/>
  <c r="AD15" i="42"/>
  <c r="AH15" i="42" s="1"/>
  <c r="AD16" i="42"/>
  <c r="AH16" i="42" s="1"/>
  <c r="AD17" i="42"/>
  <c r="AH17" i="42" s="1"/>
  <c r="AD18" i="42"/>
  <c r="AH18" i="42" s="1"/>
  <c r="AD19" i="42"/>
  <c r="AH19" i="42" s="1"/>
  <c r="AD20" i="42"/>
  <c r="AH20" i="42" s="1"/>
  <c r="AD21" i="42"/>
  <c r="AD22" i="42"/>
  <c r="AH22" i="42" s="1"/>
  <c r="AD23" i="42"/>
  <c r="AH23" i="42" s="1"/>
  <c r="AD24" i="42"/>
  <c r="AH24" i="42" s="1"/>
  <c r="AD25" i="42"/>
  <c r="AH25" i="42" s="1"/>
  <c r="AD26" i="42"/>
  <c r="AH26" i="42" s="1"/>
  <c r="AD27" i="42"/>
  <c r="AH27" i="42" s="1"/>
  <c r="AD28" i="42"/>
  <c r="AH28" i="42" s="1"/>
  <c r="AD29" i="42"/>
  <c r="AD30" i="42"/>
  <c r="AH30" i="42" s="1"/>
  <c r="AD31" i="42"/>
  <c r="AH31" i="42" s="1"/>
  <c r="AD32" i="42"/>
  <c r="AH32" i="42" s="1"/>
  <c r="AD33" i="42"/>
  <c r="AH33" i="42" s="1"/>
  <c r="AD34" i="42"/>
  <c r="AH34" i="42" s="1"/>
  <c r="AD35" i="42"/>
  <c r="AH35" i="42" s="1"/>
  <c r="AD36" i="42"/>
  <c r="AH36" i="42" s="1"/>
  <c r="AD37" i="42"/>
  <c r="AD38" i="42"/>
  <c r="AH38" i="42" s="1"/>
  <c r="AD39" i="42"/>
  <c r="AH39" i="42" s="1"/>
  <c r="AD40" i="42"/>
  <c r="AH40" i="42" s="1"/>
  <c r="AD41" i="42"/>
  <c r="AH41" i="42" s="1"/>
  <c r="AD42" i="42"/>
  <c r="AH42" i="42" s="1"/>
  <c r="AD43" i="42"/>
  <c r="AH43" i="42" s="1"/>
  <c r="AD44" i="42"/>
  <c r="AH44" i="42" s="1"/>
  <c r="AD45" i="42"/>
  <c r="AD46" i="42"/>
  <c r="AH46" i="42" s="1"/>
  <c r="AD47" i="42"/>
  <c r="AH47" i="42" s="1"/>
  <c r="AD7" i="42"/>
  <c r="AH7" i="42" s="1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" i="28"/>
  <c r="F26" i="18" l="1"/>
  <c r="E26" i="18"/>
  <c r="M26" i="18"/>
  <c r="O48" i="42"/>
  <c r="AI22" i="28" l="1"/>
  <c r="AF22" i="28"/>
  <c r="AC22" i="28"/>
  <c r="AI35" i="28"/>
  <c r="AF35" i="28"/>
  <c r="AC35" i="28"/>
  <c r="AI25" i="28"/>
  <c r="AF25" i="28"/>
  <c r="AU25" i="28" s="1"/>
  <c r="L63" i="28"/>
  <c r="V44" i="28"/>
  <c r="U44" i="28"/>
  <c r="K44" i="28"/>
  <c r="H44" i="28"/>
  <c r="E44" i="28"/>
  <c r="V20" i="28"/>
  <c r="U20" i="28"/>
  <c r="K20" i="28"/>
  <c r="H20" i="28"/>
  <c r="E20" i="28"/>
  <c r="V12" i="28"/>
  <c r="U12" i="28"/>
  <c r="K12" i="28"/>
  <c r="H12" i="28"/>
  <c r="AU35" i="28" l="1"/>
  <c r="AU22" i="28"/>
  <c r="W44" i="28"/>
  <c r="W12" i="28"/>
  <c r="W20" i="28"/>
  <c r="AD7" i="44" l="1"/>
  <c r="AG8" i="44" l="1"/>
  <c r="AH8" i="44" s="1"/>
  <c r="AG9" i="44"/>
  <c r="AH9" i="44" s="1"/>
  <c r="AG10" i="44"/>
  <c r="AH10" i="44" s="1"/>
  <c r="AG11" i="44"/>
  <c r="AH11" i="44" s="1"/>
  <c r="AG12" i="44"/>
  <c r="AH12" i="44" s="1"/>
  <c r="AG13" i="44"/>
  <c r="AH13" i="44" s="1"/>
  <c r="AG14" i="44"/>
  <c r="AH14" i="44" s="1"/>
  <c r="AG15" i="44"/>
  <c r="AH15" i="44" s="1"/>
  <c r="AG16" i="44"/>
  <c r="AH16" i="44" s="1"/>
  <c r="AG17" i="44"/>
  <c r="AH17" i="44" s="1"/>
  <c r="AG18" i="44"/>
  <c r="AH18" i="44" s="1"/>
  <c r="AG19" i="44"/>
  <c r="AH19" i="44" s="1"/>
  <c r="AG20" i="44"/>
  <c r="AH20" i="44" s="1"/>
  <c r="AG21" i="44"/>
  <c r="AH21" i="44" s="1"/>
  <c r="AG22" i="44"/>
  <c r="AH22" i="44" s="1"/>
  <c r="AG23" i="44"/>
  <c r="AH23" i="44" s="1"/>
  <c r="AG24" i="44"/>
  <c r="AH24" i="44" s="1"/>
  <c r="AG25" i="44"/>
  <c r="AH25" i="44" s="1"/>
  <c r="AG26" i="44"/>
  <c r="AH26" i="44" s="1"/>
  <c r="AG27" i="44"/>
  <c r="AH27" i="44" s="1"/>
  <c r="AG28" i="44"/>
  <c r="AH28" i="44" s="1"/>
  <c r="AG29" i="44"/>
  <c r="AH29" i="44" s="1"/>
  <c r="AG30" i="44"/>
  <c r="AH30" i="44" s="1"/>
  <c r="AG31" i="44"/>
  <c r="AH31" i="44" s="1"/>
  <c r="AG32" i="44"/>
  <c r="AH32" i="44" s="1"/>
  <c r="AG33" i="44"/>
  <c r="AH33" i="44" s="1"/>
  <c r="AG34" i="44"/>
  <c r="AH34" i="44" s="1"/>
  <c r="AG35" i="44"/>
  <c r="AH35" i="44" s="1"/>
  <c r="AG36" i="44"/>
  <c r="AH36" i="44" s="1"/>
  <c r="AG37" i="44"/>
  <c r="AH37" i="44" s="1"/>
  <c r="AG38" i="44"/>
  <c r="AH38" i="44" s="1"/>
  <c r="AG39" i="44"/>
  <c r="AH39" i="44" s="1"/>
  <c r="AG40" i="44"/>
  <c r="AH40" i="44" s="1"/>
  <c r="AG41" i="44"/>
  <c r="AH41" i="44" s="1"/>
  <c r="AG42" i="44"/>
  <c r="AH42" i="44" s="1"/>
  <c r="AG43" i="44"/>
  <c r="AH43" i="44" s="1"/>
  <c r="AG44" i="44"/>
  <c r="AH44" i="44" s="1"/>
  <c r="AG45" i="44"/>
  <c r="AH45" i="44" s="1"/>
  <c r="AG46" i="44"/>
  <c r="AH46" i="44" s="1"/>
  <c r="AG47" i="44"/>
  <c r="AH47" i="44" s="1"/>
  <c r="AG7" i="44"/>
  <c r="AH7" i="44" s="1"/>
  <c r="AC48" i="42" l="1"/>
  <c r="AB48" i="42" l="1"/>
  <c r="AD48" i="42" s="1"/>
  <c r="AH48" i="42" s="1"/>
  <c r="AF48" i="42"/>
  <c r="M63" i="28"/>
  <c r="N63" i="28" s="1"/>
  <c r="AE48" i="42"/>
  <c r="AG48" i="42" s="1"/>
  <c r="K50" i="28"/>
  <c r="V50" i="28"/>
  <c r="W50" i="28" s="1"/>
  <c r="E50" i="28"/>
  <c r="AI42" i="28"/>
  <c r="AI24" i="28"/>
  <c r="AI18" i="28"/>
  <c r="Q8" i="44"/>
  <c r="Q9" i="44"/>
  <c r="Q10" i="44"/>
  <c r="Q11" i="44"/>
  <c r="Q12" i="44"/>
  <c r="Q13" i="44"/>
  <c r="Q14" i="44"/>
  <c r="Q15" i="44"/>
  <c r="Q16" i="44"/>
  <c r="Q17" i="44"/>
  <c r="Q18" i="44"/>
  <c r="Q19" i="44"/>
  <c r="Q20" i="44"/>
  <c r="Q21" i="44"/>
  <c r="Q22" i="44"/>
  <c r="Q23" i="44"/>
  <c r="Q24" i="44"/>
  <c r="Q25" i="44"/>
  <c r="Q26" i="44"/>
  <c r="Q27" i="44"/>
  <c r="Q28" i="44"/>
  <c r="Q29" i="44"/>
  <c r="Q30" i="44"/>
  <c r="Q31" i="44"/>
  <c r="Q32" i="44"/>
  <c r="Q33" i="44"/>
  <c r="Q34" i="44"/>
  <c r="Q35" i="44"/>
  <c r="Q36" i="44"/>
  <c r="Q37" i="44"/>
  <c r="Q38" i="44"/>
  <c r="Q39" i="44"/>
  <c r="Q40" i="44"/>
  <c r="Q41" i="44"/>
  <c r="Q42" i="44"/>
  <c r="Q43" i="44"/>
  <c r="Q44" i="44"/>
  <c r="Q45" i="44"/>
  <c r="Q46" i="44"/>
  <c r="Q47" i="44"/>
  <c r="Q7" i="44"/>
  <c r="AF24" i="28" l="1"/>
  <c r="AC24" i="28"/>
  <c r="AF42" i="28"/>
  <c r="AC42" i="28"/>
  <c r="AF18" i="28"/>
  <c r="AU18" i="28" s="1"/>
  <c r="Q8" i="42"/>
  <c r="Q9" i="42"/>
  <c r="Q10" i="42"/>
  <c r="Q11" i="42"/>
  <c r="Q12" i="42"/>
  <c r="Q13" i="42"/>
  <c r="Q14" i="42"/>
  <c r="Q15" i="42"/>
  <c r="Q16" i="42"/>
  <c r="Q17" i="42"/>
  <c r="Q18" i="42"/>
  <c r="Q19" i="42"/>
  <c r="Q20" i="42"/>
  <c r="Q21" i="42"/>
  <c r="Q22" i="42"/>
  <c r="Q23" i="42"/>
  <c r="Q24" i="42"/>
  <c r="Q25" i="42"/>
  <c r="Q26" i="42"/>
  <c r="Q27" i="42"/>
  <c r="Q28" i="42"/>
  <c r="Q29" i="42"/>
  <c r="Q30" i="42"/>
  <c r="Q31" i="42"/>
  <c r="Q32" i="42"/>
  <c r="Q33" i="42"/>
  <c r="Q34" i="42"/>
  <c r="Q35" i="42"/>
  <c r="Q36" i="42"/>
  <c r="Q37" i="42"/>
  <c r="Q38" i="42"/>
  <c r="Q39" i="42"/>
  <c r="Q40" i="42"/>
  <c r="Q41" i="42"/>
  <c r="Q42" i="42"/>
  <c r="Q43" i="42"/>
  <c r="Q44" i="42"/>
  <c r="Q45" i="42"/>
  <c r="Q46" i="42"/>
  <c r="Q47" i="42"/>
  <c r="Q7" i="42"/>
  <c r="N8" i="44"/>
  <c r="R8" i="44" s="1"/>
  <c r="N9" i="44"/>
  <c r="R9" i="44" s="1"/>
  <c r="N10" i="44"/>
  <c r="R10" i="44" s="1"/>
  <c r="N11" i="44"/>
  <c r="R11" i="44" s="1"/>
  <c r="N12" i="44"/>
  <c r="R12" i="44" s="1"/>
  <c r="N13" i="44"/>
  <c r="R13" i="44" s="1"/>
  <c r="N14" i="44"/>
  <c r="R14" i="44" s="1"/>
  <c r="N15" i="44"/>
  <c r="R15" i="44" s="1"/>
  <c r="N16" i="44"/>
  <c r="R16" i="44" s="1"/>
  <c r="N17" i="44"/>
  <c r="R17" i="44" s="1"/>
  <c r="N18" i="44"/>
  <c r="R18" i="44" s="1"/>
  <c r="N19" i="44"/>
  <c r="R19" i="44" s="1"/>
  <c r="N20" i="44"/>
  <c r="R20" i="44" s="1"/>
  <c r="N21" i="44"/>
  <c r="R21" i="44" s="1"/>
  <c r="N22" i="44"/>
  <c r="R22" i="44" s="1"/>
  <c r="N23" i="44"/>
  <c r="R23" i="44" s="1"/>
  <c r="N24" i="44"/>
  <c r="R24" i="44" s="1"/>
  <c r="N25" i="44"/>
  <c r="R25" i="44" s="1"/>
  <c r="N26" i="44"/>
  <c r="R26" i="44" s="1"/>
  <c r="N27" i="44"/>
  <c r="R27" i="44" s="1"/>
  <c r="N28" i="44"/>
  <c r="R28" i="44" s="1"/>
  <c r="N29" i="44"/>
  <c r="R29" i="44" s="1"/>
  <c r="N30" i="44"/>
  <c r="R30" i="44" s="1"/>
  <c r="N31" i="44"/>
  <c r="R31" i="44" s="1"/>
  <c r="N32" i="44"/>
  <c r="R32" i="44" s="1"/>
  <c r="N33" i="44"/>
  <c r="R33" i="44" s="1"/>
  <c r="N34" i="44"/>
  <c r="R34" i="44" s="1"/>
  <c r="N35" i="44"/>
  <c r="R35" i="44" s="1"/>
  <c r="N36" i="44"/>
  <c r="R36" i="44" s="1"/>
  <c r="N37" i="44"/>
  <c r="R37" i="44" s="1"/>
  <c r="N38" i="44"/>
  <c r="R38" i="44" s="1"/>
  <c r="N39" i="44"/>
  <c r="R39" i="44" s="1"/>
  <c r="N40" i="44"/>
  <c r="R40" i="44" s="1"/>
  <c r="N41" i="44"/>
  <c r="R41" i="44" s="1"/>
  <c r="N42" i="44"/>
  <c r="R42" i="44" s="1"/>
  <c r="N43" i="44"/>
  <c r="R43" i="44" s="1"/>
  <c r="N44" i="44"/>
  <c r="R44" i="44" s="1"/>
  <c r="N45" i="44"/>
  <c r="R45" i="44" s="1"/>
  <c r="N46" i="44"/>
  <c r="R46" i="44" s="1"/>
  <c r="N47" i="44"/>
  <c r="R47" i="44" s="1"/>
  <c r="N7" i="44"/>
  <c r="R7" i="44" s="1"/>
  <c r="N8" i="42"/>
  <c r="N9" i="42"/>
  <c r="N10" i="42"/>
  <c r="N11" i="42"/>
  <c r="R11" i="42" s="1"/>
  <c r="N12" i="42"/>
  <c r="N13" i="42"/>
  <c r="N14" i="42"/>
  <c r="N15" i="42"/>
  <c r="R15" i="42" s="1"/>
  <c r="N16" i="42"/>
  <c r="N17" i="42"/>
  <c r="N18" i="42"/>
  <c r="N19" i="42"/>
  <c r="R19" i="42" s="1"/>
  <c r="N20" i="42"/>
  <c r="N21" i="42"/>
  <c r="N22" i="42"/>
  <c r="N23" i="42"/>
  <c r="R23" i="42" s="1"/>
  <c r="N24" i="42"/>
  <c r="N25" i="42"/>
  <c r="N26" i="42"/>
  <c r="N27" i="42"/>
  <c r="R27" i="42" s="1"/>
  <c r="N28" i="42"/>
  <c r="N29" i="42"/>
  <c r="N30" i="42"/>
  <c r="N31" i="42"/>
  <c r="R31" i="42" s="1"/>
  <c r="N32" i="42"/>
  <c r="N33" i="42"/>
  <c r="N34" i="42"/>
  <c r="N35" i="42"/>
  <c r="R35" i="42" s="1"/>
  <c r="N36" i="42"/>
  <c r="N37" i="42"/>
  <c r="N38" i="42"/>
  <c r="N39" i="42"/>
  <c r="R39" i="42" s="1"/>
  <c r="N40" i="42"/>
  <c r="N41" i="42"/>
  <c r="N42" i="42"/>
  <c r="N43" i="42"/>
  <c r="R43" i="42" s="1"/>
  <c r="N44" i="42"/>
  <c r="N45" i="42"/>
  <c r="N46" i="42"/>
  <c r="N47" i="42"/>
  <c r="R47" i="42" s="1"/>
  <c r="N7" i="42"/>
  <c r="AD51" i="24"/>
  <c r="AD52" i="24"/>
  <c r="F8" i="44"/>
  <c r="F9" i="44"/>
  <c r="F10" i="44"/>
  <c r="F11" i="44"/>
  <c r="F12" i="44"/>
  <c r="F13" i="44"/>
  <c r="J13" i="44" s="1"/>
  <c r="F14" i="44"/>
  <c r="F15" i="44"/>
  <c r="F16" i="44"/>
  <c r="F17" i="44"/>
  <c r="F18" i="44"/>
  <c r="F19" i="44"/>
  <c r="F20" i="44"/>
  <c r="F21" i="44"/>
  <c r="J21" i="44" s="1"/>
  <c r="F22" i="44"/>
  <c r="F23" i="44"/>
  <c r="F24" i="44"/>
  <c r="F25" i="44"/>
  <c r="F26" i="44"/>
  <c r="F27" i="44"/>
  <c r="F28" i="44"/>
  <c r="F29" i="44"/>
  <c r="J29" i="44" s="1"/>
  <c r="F30" i="44"/>
  <c r="F31" i="44"/>
  <c r="F32" i="44"/>
  <c r="F33" i="44"/>
  <c r="F34" i="44"/>
  <c r="F35" i="44"/>
  <c r="F36" i="44"/>
  <c r="F37" i="44"/>
  <c r="J37" i="44" s="1"/>
  <c r="F38" i="44"/>
  <c r="F39" i="44"/>
  <c r="F40" i="44"/>
  <c r="F41" i="44"/>
  <c r="F42" i="44"/>
  <c r="F43" i="44"/>
  <c r="F44" i="44"/>
  <c r="F45" i="44"/>
  <c r="F46" i="44"/>
  <c r="F47" i="44"/>
  <c r="F7" i="44"/>
  <c r="I8" i="44"/>
  <c r="I9" i="44"/>
  <c r="I10" i="44"/>
  <c r="I11" i="44"/>
  <c r="I12" i="44"/>
  <c r="I13" i="44"/>
  <c r="I14" i="44"/>
  <c r="J14" i="44" s="1"/>
  <c r="I15" i="44"/>
  <c r="J15" i="44" s="1"/>
  <c r="I16" i="44"/>
  <c r="I17" i="44"/>
  <c r="I18" i="44"/>
  <c r="J18" i="44" s="1"/>
  <c r="I19" i="44"/>
  <c r="I20" i="44"/>
  <c r="I21" i="44"/>
  <c r="I22" i="44"/>
  <c r="I23" i="44"/>
  <c r="I24" i="44"/>
  <c r="I25" i="44"/>
  <c r="I26" i="44"/>
  <c r="I27" i="44"/>
  <c r="I28" i="44"/>
  <c r="J28" i="44" s="1"/>
  <c r="I29" i="44"/>
  <c r="I30" i="44"/>
  <c r="I31" i="44"/>
  <c r="I32" i="44"/>
  <c r="J32" i="44" s="1"/>
  <c r="I33" i="44"/>
  <c r="I34" i="44"/>
  <c r="I35" i="44"/>
  <c r="I36" i="44"/>
  <c r="J36" i="44" s="1"/>
  <c r="I37" i="44"/>
  <c r="I38" i="44"/>
  <c r="I39" i="44"/>
  <c r="I40" i="44"/>
  <c r="I41" i="44"/>
  <c r="I42" i="44"/>
  <c r="I43" i="44"/>
  <c r="J43" i="44" s="1"/>
  <c r="I44" i="44"/>
  <c r="I45" i="44"/>
  <c r="I46" i="44"/>
  <c r="I47" i="44"/>
  <c r="I7" i="44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42" i="42"/>
  <c r="I43" i="42"/>
  <c r="I44" i="42"/>
  <c r="I45" i="42"/>
  <c r="I46" i="42"/>
  <c r="I47" i="42"/>
  <c r="I7" i="42"/>
  <c r="F8" i="42"/>
  <c r="F9" i="42"/>
  <c r="J9" i="42" s="1"/>
  <c r="F10" i="42"/>
  <c r="F11" i="42"/>
  <c r="F12" i="42"/>
  <c r="F13" i="42"/>
  <c r="J13" i="42" s="1"/>
  <c r="F14" i="42"/>
  <c r="F15" i="42"/>
  <c r="J15" i="42" s="1"/>
  <c r="F16" i="42"/>
  <c r="F17" i="42"/>
  <c r="F18" i="42"/>
  <c r="F19" i="42"/>
  <c r="F20" i="42"/>
  <c r="J20" i="42" s="1"/>
  <c r="F21" i="42"/>
  <c r="F22" i="42"/>
  <c r="F23" i="42"/>
  <c r="F24" i="42"/>
  <c r="J24" i="42" s="1"/>
  <c r="F25" i="42"/>
  <c r="F26" i="42"/>
  <c r="J26" i="42" s="1"/>
  <c r="F27" i="42"/>
  <c r="F28" i="42"/>
  <c r="F29" i="42"/>
  <c r="J29" i="42" s="1"/>
  <c r="F30" i="42"/>
  <c r="F31" i="42"/>
  <c r="J31" i="42" s="1"/>
  <c r="F32" i="42"/>
  <c r="F33" i="42"/>
  <c r="J33" i="42" s="1"/>
  <c r="F34" i="42"/>
  <c r="F35" i="42"/>
  <c r="F36" i="42"/>
  <c r="F37" i="42"/>
  <c r="J37" i="42" s="1"/>
  <c r="F38" i="42"/>
  <c r="J38" i="42" s="1"/>
  <c r="F39" i="42"/>
  <c r="F40" i="42"/>
  <c r="F41" i="42"/>
  <c r="J41" i="42" s="1"/>
  <c r="F42" i="42"/>
  <c r="J42" i="42" s="1"/>
  <c r="F43" i="42"/>
  <c r="F44" i="42"/>
  <c r="F45" i="42"/>
  <c r="J45" i="42" s="1"/>
  <c r="F46" i="42"/>
  <c r="J46" i="42" s="1"/>
  <c r="F47" i="42"/>
  <c r="F7" i="42"/>
  <c r="AU42" i="28" l="1"/>
  <c r="AU24" i="28"/>
  <c r="J7" i="42"/>
  <c r="J16" i="42"/>
  <c r="J26" i="44"/>
  <c r="J33" i="44"/>
  <c r="J25" i="44"/>
  <c r="J17" i="44"/>
  <c r="J35" i="42"/>
  <c r="J12" i="42"/>
  <c r="J46" i="44"/>
  <c r="J44" i="44"/>
  <c r="J45" i="44"/>
  <c r="J47" i="44"/>
  <c r="J39" i="44"/>
  <c r="J42" i="44"/>
  <c r="J38" i="44"/>
  <c r="J41" i="44"/>
  <c r="J40" i="44"/>
  <c r="J35" i="44"/>
  <c r="J34" i="44"/>
  <c r="J31" i="44"/>
  <c r="J30" i="44"/>
  <c r="J27" i="44"/>
  <c r="R45" i="42"/>
  <c r="R41" i="42"/>
  <c r="R37" i="42"/>
  <c r="R33" i="42"/>
  <c r="R29" i="42"/>
  <c r="R25" i="42"/>
  <c r="J39" i="42"/>
  <c r="J47" i="42"/>
  <c r="J44" i="42"/>
  <c r="J34" i="42"/>
  <c r="J30" i="42"/>
  <c r="J27" i="42"/>
  <c r="J8" i="42"/>
  <c r="J10" i="42"/>
  <c r="J11" i="42"/>
  <c r="J14" i="42"/>
  <c r="J17" i="42"/>
  <c r="J25" i="42"/>
  <c r="J23" i="42"/>
  <c r="J22" i="42"/>
  <c r="J40" i="42"/>
  <c r="J36" i="42"/>
  <c r="J32" i="42"/>
  <c r="J28" i="42"/>
  <c r="R46" i="42"/>
  <c r="R42" i="42"/>
  <c r="R38" i="42"/>
  <c r="R34" i="42"/>
  <c r="R30" i="42"/>
  <c r="R26" i="42"/>
  <c r="R44" i="42"/>
  <c r="R24" i="42"/>
  <c r="R20" i="42"/>
  <c r="R16" i="42"/>
  <c r="R12" i="42"/>
  <c r="R8" i="42"/>
  <c r="J7" i="44"/>
  <c r="J9" i="44"/>
  <c r="J22" i="44"/>
  <c r="J10" i="44"/>
  <c r="J18" i="42"/>
  <c r="R40" i="42"/>
  <c r="R36" i="42"/>
  <c r="R32" i="42"/>
  <c r="R28" i="42"/>
  <c r="J43" i="42"/>
  <c r="J19" i="42"/>
  <c r="J21" i="42"/>
  <c r="R22" i="42"/>
  <c r="R18" i="42"/>
  <c r="R14" i="42"/>
  <c r="R10" i="42"/>
  <c r="R7" i="42"/>
  <c r="R21" i="42"/>
  <c r="R17" i="42"/>
  <c r="R13" i="42"/>
  <c r="R9" i="42"/>
  <c r="J20" i="44"/>
  <c r="J16" i="44"/>
  <c r="J8" i="44"/>
  <c r="J23" i="44"/>
  <c r="J19" i="44"/>
  <c r="J11" i="44"/>
  <c r="J24" i="44"/>
  <c r="J12" i="44"/>
  <c r="AK74" i="28"/>
  <c r="AJ74" i="28"/>
  <c r="AH74" i="28"/>
  <c r="AG74" i="28"/>
  <c r="AE74" i="28"/>
  <c r="AD74" i="28"/>
  <c r="AB74" i="28"/>
  <c r="AA74" i="28"/>
  <c r="AI73" i="28"/>
  <c r="AF73" i="28"/>
  <c r="AC73" i="28"/>
  <c r="AI72" i="28"/>
  <c r="AF72" i="28"/>
  <c r="AC72" i="28"/>
  <c r="AI71" i="28"/>
  <c r="AF71" i="28"/>
  <c r="AC71" i="28"/>
  <c r="AI70" i="28"/>
  <c r="AF70" i="28"/>
  <c r="AC70" i="28"/>
  <c r="AI69" i="28"/>
  <c r="AF69" i="28"/>
  <c r="AC69" i="28"/>
  <c r="AI68" i="28"/>
  <c r="AF68" i="28"/>
  <c r="AC68" i="28"/>
  <c r="AI67" i="28"/>
  <c r="AF67" i="28"/>
  <c r="AC67" i="28"/>
  <c r="AI66" i="28"/>
  <c r="AF66" i="28"/>
  <c r="AC66" i="28"/>
  <c r="AI64" i="28"/>
  <c r="AF64" i="28"/>
  <c r="AC64" i="28"/>
  <c r="AI63" i="28"/>
  <c r="AF63" i="28"/>
  <c r="AC63" i="28"/>
  <c r="AI62" i="28"/>
  <c r="AF62" i="28"/>
  <c r="AC62" i="28"/>
  <c r="AI61" i="28"/>
  <c r="AF61" i="28"/>
  <c r="AC61" i="28"/>
  <c r="AI60" i="28"/>
  <c r="AF60" i="28"/>
  <c r="AC60" i="28"/>
  <c r="AI59" i="28"/>
  <c r="AF59" i="28"/>
  <c r="AC59" i="28"/>
  <c r="AI58" i="28"/>
  <c r="AF58" i="28"/>
  <c r="AC58" i="28"/>
  <c r="AI57" i="28"/>
  <c r="AF57" i="28"/>
  <c r="AC57" i="28"/>
  <c r="AI56" i="28"/>
  <c r="AF56" i="28"/>
  <c r="AC56" i="28"/>
  <c r="AI55" i="28"/>
  <c r="AF55" i="28"/>
  <c r="AC55" i="28"/>
  <c r="AI54" i="28"/>
  <c r="AF54" i="28"/>
  <c r="AC54" i="28"/>
  <c r="AI53" i="28"/>
  <c r="AF53" i="28"/>
  <c r="AC53" i="28"/>
  <c r="AI52" i="28"/>
  <c r="AF52" i="28"/>
  <c r="AC52" i="28"/>
  <c r="AI51" i="28"/>
  <c r="AF51" i="28"/>
  <c r="AC51" i="28"/>
  <c r="AI50" i="28"/>
  <c r="AF50" i="28"/>
  <c r="AC50" i="28"/>
  <c r="AI49" i="28"/>
  <c r="AF49" i="28"/>
  <c r="AC49" i="28"/>
  <c r="AI48" i="28"/>
  <c r="AF48" i="28"/>
  <c r="AC48" i="28"/>
  <c r="AI47" i="28"/>
  <c r="AF47" i="28"/>
  <c r="AC47" i="28"/>
  <c r="AI46" i="28"/>
  <c r="AF46" i="28"/>
  <c r="AC46" i="28"/>
  <c r="AI45" i="28"/>
  <c r="AF45" i="28"/>
  <c r="AC45" i="28"/>
  <c r="AI44" i="28"/>
  <c r="AF44" i="28"/>
  <c r="AC44" i="28"/>
  <c r="AI43" i="28"/>
  <c r="AF43" i="28"/>
  <c r="AC43" i="28"/>
  <c r="AI41" i="28"/>
  <c r="AF41" i="28"/>
  <c r="AC41" i="28"/>
  <c r="AI40" i="28"/>
  <c r="AF40" i="28"/>
  <c r="AC40" i="28"/>
  <c r="AI39" i="28"/>
  <c r="AF39" i="28"/>
  <c r="AC39" i="28"/>
  <c r="AI38" i="28"/>
  <c r="AF38" i="28"/>
  <c r="AC38" i="28"/>
  <c r="AI37" i="28"/>
  <c r="AF37" i="28"/>
  <c r="AC37" i="28"/>
  <c r="AI36" i="28"/>
  <c r="AF36" i="28"/>
  <c r="AC36" i="28"/>
  <c r="AI34" i="28"/>
  <c r="AF34" i="28"/>
  <c r="AC34" i="28"/>
  <c r="AI33" i="28"/>
  <c r="AF33" i="28"/>
  <c r="AC33" i="28"/>
  <c r="AI32" i="28"/>
  <c r="AF32" i="28"/>
  <c r="AC32" i="28"/>
  <c r="AI31" i="28"/>
  <c r="AF31" i="28"/>
  <c r="AC31" i="28"/>
  <c r="AI30" i="28"/>
  <c r="AF30" i="28"/>
  <c r="AC30" i="28"/>
  <c r="AI29" i="28"/>
  <c r="AF29" i="28"/>
  <c r="AC29" i="28"/>
  <c r="AI28" i="28"/>
  <c r="AF28" i="28"/>
  <c r="AC28" i="28"/>
  <c r="AI27" i="28"/>
  <c r="AF27" i="28"/>
  <c r="AC27" i="28"/>
  <c r="AI26" i="28"/>
  <c r="AF26" i="28"/>
  <c r="AC26" i="28"/>
  <c r="AI23" i="28"/>
  <c r="AF23" i="28"/>
  <c r="AC23" i="28"/>
  <c r="AI21" i="28"/>
  <c r="AF21" i="28"/>
  <c r="AC21" i="28"/>
  <c r="AI20" i="28"/>
  <c r="AF20" i="28"/>
  <c r="AC20" i="28"/>
  <c r="AI19" i="28"/>
  <c r="AF19" i="28"/>
  <c r="AC19" i="28"/>
  <c r="AI17" i="28"/>
  <c r="AF17" i="28"/>
  <c r="AC17" i="28"/>
  <c r="AI16" i="28"/>
  <c r="AF16" i="28"/>
  <c r="AC16" i="28"/>
  <c r="AI14" i="28"/>
  <c r="AF14" i="28"/>
  <c r="AC14" i="28"/>
  <c r="AI13" i="28"/>
  <c r="AF13" i="28"/>
  <c r="AC13" i="28"/>
  <c r="AI11" i="28"/>
  <c r="AF11" i="28"/>
  <c r="AC11" i="28"/>
  <c r="AI10" i="28"/>
  <c r="AF10" i="28"/>
  <c r="AC10" i="28"/>
  <c r="AU10" i="28" s="1"/>
  <c r="AI9" i="28"/>
  <c r="AF9" i="28"/>
  <c r="AC9" i="28"/>
  <c r="AI8" i="28"/>
  <c r="AF8" i="28"/>
  <c r="AC8" i="28"/>
  <c r="AI7" i="28"/>
  <c r="AF7" i="28"/>
  <c r="AC7" i="28"/>
  <c r="AI6" i="28"/>
  <c r="AF6" i="28"/>
  <c r="AC6" i="28"/>
  <c r="AU21" i="28" l="1"/>
  <c r="AU50" i="28"/>
  <c r="AU58" i="28"/>
  <c r="AU17" i="28"/>
  <c r="AU29" i="28"/>
  <c r="AU55" i="28"/>
  <c r="AU63" i="28"/>
  <c r="AU72" i="28"/>
  <c r="AU14" i="28"/>
  <c r="AU27" i="28"/>
  <c r="AU45" i="28"/>
  <c r="AU53" i="28"/>
  <c r="AU9" i="28"/>
  <c r="AU20" i="28"/>
  <c r="AU31" i="28"/>
  <c r="AU40" i="28"/>
  <c r="AU49" i="28"/>
  <c r="AU57" i="28"/>
  <c r="AU66" i="28"/>
  <c r="AU6" i="28"/>
  <c r="AU13" i="28"/>
  <c r="AU26" i="28"/>
  <c r="AU44" i="28"/>
  <c r="AU52" i="28"/>
  <c r="AU60" i="28"/>
  <c r="AU16" i="28"/>
  <c r="AU28" i="28"/>
  <c r="AU37" i="28"/>
  <c r="AU46" i="28"/>
  <c r="AU54" i="28"/>
  <c r="AU62" i="28"/>
  <c r="AU71" i="28"/>
  <c r="AU34" i="28"/>
  <c r="AU69" i="28"/>
  <c r="AU7" i="28"/>
  <c r="AU38" i="28"/>
  <c r="AU47" i="28"/>
  <c r="AU32" i="28"/>
  <c r="AU41" i="28"/>
  <c r="AU67" i="28"/>
  <c r="AU36" i="28"/>
  <c r="AU61" i="28"/>
  <c r="AU70" i="28"/>
  <c r="AU8" i="28"/>
  <c r="AU19" i="28"/>
  <c r="AU30" i="28"/>
  <c r="AU39" i="28"/>
  <c r="AU48" i="28"/>
  <c r="AU56" i="28"/>
  <c r="AU64" i="28"/>
  <c r="AU73" i="28"/>
  <c r="AU11" i="28"/>
  <c r="AU23" i="28"/>
  <c r="AU33" i="28"/>
  <c r="AU43" i="28"/>
  <c r="AU51" i="28"/>
  <c r="AU59" i="28"/>
  <c r="AU68" i="28"/>
  <c r="AC74" i="28"/>
  <c r="AI74" i="28"/>
  <c r="AL74" i="28"/>
  <c r="AF74" i="28"/>
  <c r="AS9" i="24"/>
  <c r="AS10" i="24"/>
  <c r="AS11" i="24"/>
  <c r="AP9" i="24"/>
  <c r="AP10" i="24"/>
  <c r="AP11" i="24"/>
  <c r="V8" i="24"/>
  <c r="W8" i="24" s="1"/>
  <c r="T8" i="24"/>
  <c r="Q8" i="24"/>
  <c r="AU74" i="28" l="1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6" i="24"/>
  <c r="AT9" i="24"/>
  <c r="AV9" i="24" s="1"/>
  <c r="AU9" i="24"/>
  <c r="AM9" i="24"/>
  <c r="K8" i="24"/>
  <c r="H8" i="24"/>
  <c r="E8" i="24"/>
  <c r="AM11" i="24"/>
  <c r="AT11" i="24"/>
  <c r="AJ11" i="24"/>
  <c r="AU11" i="24"/>
  <c r="AG11" i="24"/>
  <c r="AD11" i="24"/>
  <c r="AJ9" i="24"/>
  <c r="AG9" i="24"/>
  <c r="AD9" i="24"/>
  <c r="AV11" i="24" l="1"/>
  <c r="Y8" i="44"/>
  <c r="Y9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Y29" i="44"/>
  <c r="Y30" i="44"/>
  <c r="Y31" i="44"/>
  <c r="Y32" i="44"/>
  <c r="Y33" i="44"/>
  <c r="Y34" i="44"/>
  <c r="Y35" i="44"/>
  <c r="Y36" i="44"/>
  <c r="Y37" i="44"/>
  <c r="Y38" i="44"/>
  <c r="Y39" i="44"/>
  <c r="Y40" i="44"/>
  <c r="Y41" i="44"/>
  <c r="Y42" i="44"/>
  <c r="Y43" i="44"/>
  <c r="Y44" i="44"/>
  <c r="Y45" i="44"/>
  <c r="Y46" i="44"/>
  <c r="Y47" i="44"/>
  <c r="Y7" i="44"/>
  <c r="V8" i="44"/>
  <c r="V9" i="44"/>
  <c r="V10" i="44"/>
  <c r="V11" i="44"/>
  <c r="Z11" i="44" s="1"/>
  <c r="V12" i="44"/>
  <c r="V13" i="44"/>
  <c r="V14" i="44"/>
  <c r="V15" i="44"/>
  <c r="Z15" i="44" s="1"/>
  <c r="V16" i="44"/>
  <c r="V17" i="44"/>
  <c r="V18" i="44"/>
  <c r="V19" i="44"/>
  <c r="Z19" i="44" s="1"/>
  <c r="V20" i="44"/>
  <c r="V21" i="44"/>
  <c r="V22" i="44"/>
  <c r="V23" i="44"/>
  <c r="Z23" i="44" s="1"/>
  <c r="V24" i="44"/>
  <c r="V25" i="44"/>
  <c r="Z25" i="44" s="1"/>
  <c r="V26" i="44"/>
  <c r="V27" i="44"/>
  <c r="V28" i="44"/>
  <c r="V29" i="44"/>
  <c r="Z29" i="44" s="1"/>
  <c r="V30" i="44"/>
  <c r="V31" i="44"/>
  <c r="V32" i="44"/>
  <c r="V33" i="44"/>
  <c r="Z33" i="44" s="1"/>
  <c r="V34" i="44"/>
  <c r="V35" i="44"/>
  <c r="V36" i="44"/>
  <c r="V37" i="44"/>
  <c r="Z37" i="44" s="1"/>
  <c r="V38" i="44"/>
  <c r="V39" i="44"/>
  <c r="V40" i="44"/>
  <c r="V41" i="44"/>
  <c r="Z41" i="44" s="1"/>
  <c r="V42" i="44"/>
  <c r="V43" i="44"/>
  <c r="V44" i="44"/>
  <c r="V45" i="44"/>
  <c r="Z45" i="44" s="1"/>
  <c r="V46" i="44"/>
  <c r="V47" i="44"/>
  <c r="Z47" i="44" s="1"/>
  <c r="V7" i="44"/>
  <c r="Y8" i="42"/>
  <c r="Y9" i="42"/>
  <c r="Y10" i="42"/>
  <c r="Y11" i="42"/>
  <c r="Y12" i="42"/>
  <c r="Y13" i="42"/>
  <c r="Y14" i="42"/>
  <c r="Y15" i="42"/>
  <c r="Y16" i="42"/>
  <c r="Y17" i="42"/>
  <c r="Y18" i="42"/>
  <c r="Y19" i="42"/>
  <c r="Y20" i="42"/>
  <c r="Y21" i="42"/>
  <c r="Y22" i="42"/>
  <c r="Y23" i="42"/>
  <c r="Y24" i="42"/>
  <c r="Y25" i="42"/>
  <c r="Y26" i="42"/>
  <c r="Y27" i="42"/>
  <c r="Y28" i="42"/>
  <c r="Y29" i="42"/>
  <c r="Y30" i="42"/>
  <c r="Y31" i="42"/>
  <c r="Y32" i="42"/>
  <c r="Y33" i="42"/>
  <c r="Y34" i="42"/>
  <c r="Y35" i="42"/>
  <c r="Y36" i="42"/>
  <c r="Y37" i="42"/>
  <c r="Y38" i="42"/>
  <c r="Y39" i="42"/>
  <c r="Y40" i="42"/>
  <c r="Y41" i="42"/>
  <c r="Y42" i="42"/>
  <c r="Y43" i="42"/>
  <c r="Y44" i="42"/>
  <c r="Y45" i="42"/>
  <c r="Y46" i="42"/>
  <c r="Y47" i="42"/>
  <c r="Y7" i="42"/>
  <c r="V8" i="42"/>
  <c r="V9" i="42"/>
  <c r="V10" i="42"/>
  <c r="Z10" i="42" s="1"/>
  <c r="V11" i="42"/>
  <c r="V12" i="42"/>
  <c r="V13" i="42"/>
  <c r="V14" i="42"/>
  <c r="Z14" i="42" s="1"/>
  <c r="V15" i="42"/>
  <c r="V16" i="42"/>
  <c r="V17" i="42"/>
  <c r="V18" i="42"/>
  <c r="Z18" i="42" s="1"/>
  <c r="V19" i="42"/>
  <c r="V20" i="42"/>
  <c r="V21" i="42"/>
  <c r="V22" i="42"/>
  <c r="Z22" i="42" s="1"/>
  <c r="V23" i="42"/>
  <c r="V24" i="42"/>
  <c r="V25" i="42"/>
  <c r="Z25" i="42" s="1"/>
  <c r="V26" i="42"/>
  <c r="V27" i="42"/>
  <c r="V28" i="42"/>
  <c r="V29" i="42"/>
  <c r="Z29" i="42" s="1"/>
  <c r="V30" i="42"/>
  <c r="V31" i="42"/>
  <c r="V32" i="42"/>
  <c r="V33" i="42"/>
  <c r="Z33" i="42" s="1"/>
  <c r="V34" i="42"/>
  <c r="V35" i="42"/>
  <c r="V36" i="42"/>
  <c r="V37" i="42"/>
  <c r="Z37" i="42" s="1"/>
  <c r="V38" i="42"/>
  <c r="V39" i="42"/>
  <c r="V40" i="42"/>
  <c r="V41" i="42"/>
  <c r="Z41" i="42" s="1"/>
  <c r="V42" i="42"/>
  <c r="V43" i="42"/>
  <c r="V44" i="42"/>
  <c r="V45" i="42"/>
  <c r="Z45" i="42" s="1"/>
  <c r="V46" i="42"/>
  <c r="V47" i="42"/>
  <c r="V7" i="42"/>
  <c r="Z7" i="42" l="1"/>
  <c r="Z47" i="42"/>
  <c r="Z46" i="44"/>
  <c r="Z42" i="44"/>
  <c r="Z38" i="44"/>
  <c r="Z34" i="44"/>
  <c r="Z30" i="44"/>
  <c r="Z26" i="44"/>
  <c r="Z22" i="44"/>
  <c r="Z18" i="44"/>
  <c r="Z14" i="44"/>
  <c r="Z10" i="44"/>
  <c r="Z7" i="44"/>
  <c r="Z44" i="44"/>
  <c r="Z40" i="44"/>
  <c r="Z36" i="44"/>
  <c r="Z32" i="44"/>
  <c r="Z28" i="44"/>
  <c r="Z21" i="44"/>
  <c r="Z17" i="44"/>
  <c r="Z13" i="44"/>
  <c r="Z9" i="44"/>
  <c r="Z43" i="44"/>
  <c r="Z39" i="44"/>
  <c r="Z35" i="44"/>
  <c r="Z31" i="44"/>
  <c r="Z27" i="44"/>
  <c r="Z24" i="44"/>
  <c r="Z20" i="44"/>
  <c r="Z16" i="44"/>
  <c r="Z12" i="44"/>
  <c r="Z8" i="44"/>
  <c r="Z44" i="42"/>
  <c r="Z40" i="42"/>
  <c r="Z36" i="42"/>
  <c r="Z32" i="42"/>
  <c r="Z28" i="42"/>
  <c r="Z21" i="42"/>
  <c r="Z17" i="42"/>
  <c r="Z13" i="42"/>
  <c r="Z9" i="42"/>
  <c r="Z43" i="42"/>
  <c r="Z39" i="42"/>
  <c r="Z35" i="42"/>
  <c r="Z31" i="42"/>
  <c r="Z27" i="42"/>
  <c r="Z24" i="42"/>
  <c r="Z20" i="42"/>
  <c r="Z16" i="42"/>
  <c r="Z12" i="42"/>
  <c r="Z8" i="42"/>
  <c r="Z46" i="42"/>
  <c r="Z42" i="42"/>
  <c r="Z38" i="42"/>
  <c r="Z34" i="42"/>
  <c r="Z30" i="42"/>
  <c r="Z26" i="42"/>
  <c r="Z23" i="42"/>
  <c r="Z19" i="42"/>
  <c r="Z15" i="42"/>
  <c r="Z11" i="42"/>
  <c r="O37" i="24"/>
  <c r="L37" i="24"/>
  <c r="I37" i="24"/>
  <c r="C37" i="24"/>
  <c r="E37" i="24" s="1"/>
  <c r="V7" i="28" l="1"/>
  <c r="V8" i="28"/>
  <c r="V9" i="28"/>
  <c r="V10" i="28"/>
  <c r="V11" i="28"/>
  <c r="V13" i="28"/>
  <c r="V14" i="28"/>
  <c r="V15" i="28"/>
  <c r="V16" i="28"/>
  <c r="V17" i="28"/>
  <c r="V18" i="28"/>
  <c r="V19" i="28"/>
  <c r="V21" i="28"/>
  <c r="V22" i="28"/>
  <c r="V23" i="28"/>
  <c r="V24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V38" i="28"/>
  <c r="V39" i="28"/>
  <c r="V40" i="28"/>
  <c r="V41" i="28"/>
  <c r="V42" i="28"/>
  <c r="V43" i="28"/>
  <c r="V45" i="28"/>
  <c r="V46" i="28"/>
  <c r="V47" i="28"/>
  <c r="V48" i="28"/>
  <c r="V49" i="28"/>
  <c r="V51" i="28"/>
  <c r="V52" i="28"/>
  <c r="V53" i="28"/>
  <c r="V54" i="28"/>
  <c r="V55" i="28"/>
  <c r="V56" i="28"/>
  <c r="V57" i="28"/>
  <c r="V58" i="28"/>
  <c r="V59" i="28"/>
  <c r="V60" i="28"/>
  <c r="V61" i="28"/>
  <c r="V62" i="28"/>
  <c r="U7" i="28"/>
  <c r="U8" i="28"/>
  <c r="U9" i="28"/>
  <c r="U10" i="28"/>
  <c r="W10" i="28" s="1"/>
  <c r="U11" i="28"/>
  <c r="U13" i="28"/>
  <c r="U14" i="28"/>
  <c r="U15" i="28"/>
  <c r="U16" i="28"/>
  <c r="U17" i="28"/>
  <c r="U18" i="28"/>
  <c r="U19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U35" i="28"/>
  <c r="U36" i="28"/>
  <c r="W36" i="28" s="1"/>
  <c r="U37" i="28"/>
  <c r="U38" i="28"/>
  <c r="U39" i="28"/>
  <c r="U40" i="28"/>
  <c r="U41" i="28"/>
  <c r="U42" i="28"/>
  <c r="U43" i="28"/>
  <c r="U45" i="28"/>
  <c r="U46" i="28"/>
  <c r="U47" i="28"/>
  <c r="U48" i="28"/>
  <c r="U49" i="28"/>
  <c r="U51" i="28"/>
  <c r="U52" i="28"/>
  <c r="U53" i="28"/>
  <c r="U54" i="28"/>
  <c r="U55" i="28"/>
  <c r="U56" i="28"/>
  <c r="U57" i="28"/>
  <c r="U58" i="28"/>
  <c r="U59" i="28"/>
  <c r="U60" i="28"/>
  <c r="U61" i="28"/>
  <c r="U62" i="28"/>
  <c r="AS7" i="24"/>
  <c r="AS8" i="24"/>
  <c r="AS12" i="24"/>
  <c r="AS13" i="24"/>
  <c r="AS14" i="24"/>
  <c r="AS15" i="24"/>
  <c r="AS16" i="24"/>
  <c r="AS17" i="24"/>
  <c r="AS18" i="24"/>
  <c r="AS19" i="24"/>
  <c r="AS20" i="24"/>
  <c r="AS21" i="24"/>
  <c r="AS22" i="24"/>
  <c r="AS23" i="24"/>
  <c r="AS24" i="24"/>
  <c r="AS25" i="24"/>
  <c r="AS26" i="24"/>
  <c r="AS27" i="24"/>
  <c r="AS28" i="24"/>
  <c r="AS29" i="24"/>
  <c r="AS30" i="24"/>
  <c r="AS31" i="24"/>
  <c r="AS32" i="24"/>
  <c r="AS33" i="24"/>
  <c r="AS34" i="24"/>
  <c r="AS35" i="24"/>
  <c r="AS36" i="24"/>
  <c r="AS37" i="24"/>
  <c r="AS38" i="24"/>
  <c r="AS39" i="24"/>
  <c r="AS40" i="24"/>
  <c r="AS41" i="24"/>
  <c r="AS42" i="24"/>
  <c r="AS43" i="24"/>
  <c r="AS44" i="24"/>
  <c r="AS45" i="24"/>
  <c r="AS46" i="24"/>
  <c r="AS47" i="24"/>
  <c r="AS48" i="24"/>
  <c r="AS49" i="24"/>
  <c r="AS50" i="24"/>
  <c r="AS51" i="24"/>
  <c r="AS52" i="24"/>
  <c r="AS53" i="24"/>
  <c r="AP7" i="24"/>
  <c r="AP8" i="24"/>
  <c r="AP12" i="24"/>
  <c r="AP13" i="24"/>
  <c r="AP14" i="24"/>
  <c r="AP15" i="24"/>
  <c r="AP16" i="24"/>
  <c r="AP17" i="24"/>
  <c r="AP18" i="24"/>
  <c r="AP19" i="24"/>
  <c r="AP20" i="24"/>
  <c r="AP21" i="24"/>
  <c r="AP22" i="24"/>
  <c r="AP23" i="24"/>
  <c r="AP24" i="24"/>
  <c r="AP25" i="24"/>
  <c r="AP26" i="24"/>
  <c r="AP27" i="24"/>
  <c r="AP28" i="24"/>
  <c r="AP29" i="24"/>
  <c r="AP30" i="24"/>
  <c r="AP31" i="24"/>
  <c r="AP32" i="24"/>
  <c r="AP33" i="24"/>
  <c r="AP34" i="24"/>
  <c r="AP35" i="24"/>
  <c r="AP36" i="24"/>
  <c r="AP37" i="24"/>
  <c r="AP38" i="24"/>
  <c r="AP39" i="24"/>
  <c r="AP40" i="24"/>
  <c r="AP41" i="24"/>
  <c r="AP42" i="24"/>
  <c r="AP43" i="24"/>
  <c r="AP44" i="24"/>
  <c r="AP45" i="24"/>
  <c r="AP46" i="24"/>
  <c r="AP47" i="24"/>
  <c r="AP48" i="24"/>
  <c r="AP49" i="24"/>
  <c r="AP50" i="24"/>
  <c r="AP51" i="24"/>
  <c r="AP52" i="24"/>
  <c r="AP53" i="24"/>
  <c r="AM7" i="24"/>
  <c r="AM8" i="24"/>
  <c r="AM10" i="24"/>
  <c r="AM12" i="24"/>
  <c r="AM13" i="24"/>
  <c r="AM14" i="24"/>
  <c r="AM15" i="24"/>
  <c r="AM16" i="24"/>
  <c r="AM17" i="24"/>
  <c r="AM18" i="24"/>
  <c r="AM19" i="24"/>
  <c r="AM20" i="24"/>
  <c r="AM21" i="24"/>
  <c r="AM22" i="24"/>
  <c r="AM23" i="24"/>
  <c r="AM24" i="24"/>
  <c r="AM25" i="24"/>
  <c r="AM26" i="24"/>
  <c r="AM27" i="24"/>
  <c r="AM28" i="24"/>
  <c r="AM29" i="24"/>
  <c r="AM30" i="24"/>
  <c r="AM31" i="24"/>
  <c r="AM32" i="24"/>
  <c r="AM33" i="24"/>
  <c r="AM34" i="24"/>
  <c r="AM35" i="24"/>
  <c r="AM36" i="24"/>
  <c r="AM37" i="24"/>
  <c r="AM38" i="24"/>
  <c r="AM39" i="24"/>
  <c r="AM40" i="24"/>
  <c r="AM41" i="24"/>
  <c r="AM42" i="24"/>
  <c r="AM43" i="24"/>
  <c r="AM44" i="24"/>
  <c r="AM45" i="24"/>
  <c r="AM46" i="24"/>
  <c r="AM47" i="24"/>
  <c r="AM48" i="24"/>
  <c r="AM49" i="24"/>
  <c r="AM50" i="24"/>
  <c r="AM51" i="24"/>
  <c r="AM52" i="24"/>
  <c r="AM53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6" i="24"/>
  <c r="V7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W23" i="24" s="1"/>
  <c r="U24" i="24"/>
  <c r="U25" i="24"/>
  <c r="U26" i="24"/>
  <c r="U27" i="24"/>
  <c r="U28" i="24"/>
  <c r="U29" i="24"/>
  <c r="U30" i="24"/>
  <c r="U31" i="24"/>
  <c r="W31" i="24" s="1"/>
  <c r="U32" i="24"/>
  <c r="U33" i="24"/>
  <c r="U34" i="24"/>
  <c r="U35" i="24"/>
  <c r="U36" i="24"/>
  <c r="U6" i="24"/>
  <c r="U7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6" i="24"/>
  <c r="T7" i="24"/>
  <c r="T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6" i="24"/>
  <c r="Q7" i="24"/>
  <c r="W51" i="28" l="1"/>
  <c r="W16" i="28"/>
  <c r="W25" i="28"/>
  <c r="W59" i="28"/>
  <c r="W41" i="28"/>
  <c r="W7" i="28"/>
  <c r="W53" i="28"/>
  <c r="W43" i="28"/>
  <c r="W35" i="28"/>
  <c r="W27" i="28"/>
  <c r="W18" i="28"/>
  <c r="W9" i="28"/>
  <c r="W60" i="28"/>
  <c r="W52" i="28"/>
  <c r="W42" i="28"/>
  <c r="W34" i="28"/>
  <c r="W26" i="28"/>
  <c r="W17" i="28"/>
  <c r="W8" i="28"/>
  <c r="W55" i="28"/>
  <c r="W46" i="28"/>
  <c r="W37" i="28"/>
  <c r="W21" i="28"/>
  <c r="W11" i="28"/>
  <c r="W19" i="24"/>
  <c r="W58" i="28"/>
  <c r="W49" i="28"/>
  <c r="W32" i="28"/>
  <c r="W57" i="28"/>
  <c r="W48" i="28"/>
  <c r="W14" i="28"/>
  <c r="W56" i="28"/>
  <c r="W47" i="28"/>
  <c r="W38" i="28"/>
  <c r="W30" i="28"/>
  <c r="W22" i="28"/>
  <c r="W13" i="28"/>
  <c r="W18" i="24"/>
  <c r="W15" i="28"/>
  <c r="W19" i="28"/>
  <c r="W23" i="28"/>
  <c r="W31" i="28"/>
  <c r="W45" i="28"/>
  <c r="W54" i="28"/>
  <c r="W62" i="28"/>
  <c r="W61" i="28"/>
  <c r="W39" i="28"/>
  <c r="W33" i="28"/>
  <c r="W29" i="28"/>
  <c r="W28" i="28"/>
  <c r="W24" i="28"/>
  <c r="W35" i="24"/>
  <c r="W15" i="24"/>
  <c r="W11" i="24"/>
  <c r="W27" i="24"/>
  <c r="W34" i="24"/>
  <c r="W36" i="24"/>
  <c r="W32" i="24"/>
  <c r="W28" i="24"/>
  <c r="W24" i="24"/>
  <c r="W20" i="24"/>
  <c r="W16" i="24"/>
  <c r="W12" i="24"/>
  <c r="W7" i="24"/>
  <c r="W30" i="24"/>
  <c r="W26" i="24"/>
  <c r="W22" i="24"/>
  <c r="W14" i="24"/>
  <c r="W10" i="24"/>
  <c r="W6" i="24"/>
  <c r="W33" i="24"/>
  <c r="W29" i="24"/>
  <c r="W25" i="24"/>
  <c r="W21" i="24"/>
  <c r="W17" i="24"/>
  <c r="W13" i="24"/>
  <c r="W40" i="28"/>
  <c r="AG7" i="24"/>
  <c r="AG8" i="24"/>
  <c r="AG10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T46" i="24"/>
  <c r="AU46" i="24"/>
  <c r="AJ46" i="24"/>
  <c r="AD46" i="24"/>
  <c r="AT33" i="24"/>
  <c r="AU33" i="24"/>
  <c r="AJ33" i="24"/>
  <c r="AD33" i="24"/>
  <c r="AT21" i="24"/>
  <c r="AJ21" i="24"/>
  <c r="AU21" i="24"/>
  <c r="AD21" i="24"/>
  <c r="K6" i="24"/>
  <c r="K7" i="24"/>
  <c r="K9" i="24"/>
  <c r="H6" i="24"/>
  <c r="H7" i="24"/>
  <c r="H9" i="24"/>
  <c r="H10" i="24"/>
  <c r="H11" i="24"/>
  <c r="E6" i="24"/>
  <c r="E7" i="24"/>
  <c r="F37" i="24"/>
  <c r="K35" i="24"/>
  <c r="H35" i="24"/>
  <c r="H33" i="24"/>
  <c r="H31" i="24"/>
  <c r="H26" i="24"/>
  <c r="H25" i="24"/>
  <c r="H20" i="24"/>
  <c r="H16" i="24"/>
  <c r="H15" i="24"/>
  <c r="H7" i="28"/>
  <c r="H8" i="28"/>
  <c r="H9" i="28"/>
  <c r="H10" i="28"/>
  <c r="H11" i="28"/>
  <c r="H13" i="28"/>
  <c r="H14" i="28"/>
  <c r="H15" i="28"/>
  <c r="H16" i="28"/>
  <c r="H17" i="28"/>
  <c r="H18" i="28"/>
  <c r="H19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5" i="28"/>
  <c r="H46" i="28"/>
  <c r="H47" i="28"/>
  <c r="H48" i="28"/>
  <c r="H49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" i="28"/>
  <c r="G63" i="28"/>
  <c r="E7" i="28"/>
  <c r="E8" i="28"/>
  <c r="E9" i="28"/>
  <c r="E10" i="28"/>
  <c r="E11" i="28"/>
  <c r="E13" i="28"/>
  <c r="E14" i="28"/>
  <c r="E15" i="28"/>
  <c r="E16" i="28"/>
  <c r="E17" i="28"/>
  <c r="E18" i="28"/>
  <c r="E19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5" i="28"/>
  <c r="E46" i="28"/>
  <c r="E47" i="28"/>
  <c r="E48" i="28"/>
  <c r="E49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K35" i="28"/>
  <c r="F63" i="28"/>
  <c r="K17" i="28"/>
  <c r="K45" i="28"/>
  <c r="AJ17" i="24"/>
  <c r="AU17" i="24"/>
  <c r="AJ52" i="24"/>
  <c r="AT52" i="24"/>
  <c r="AU52" i="24"/>
  <c r="AJ51" i="24"/>
  <c r="AT51" i="24"/>
  <c r="AJ50" i="24"/>
  <c r="AT50" i="24"/>
  <c r="AU51" i="24"/>
  <c r="AU50" i="24"/>
  <c r="AD50" i="24"/>
  <c r="AJ47" i="24"/>
  <c r="AU47" i="24"/>
  <c r="AT47" i="24"/>
  <c r="AD47" i="24"/>
  <c r="AJ40" i="24"/>
  <c r="AU40" i="24"/>
  <c r="AT40" i="24"/>
  <c r="AD40" i="24"/>
  <c r="AJ39" i="24"/>
  <c r="AT39" i="24"/>
  <c r="AU39" i="24"/>
  <c r="AD39" i="24"/>
  <c r="AJ36" i="24"/>
  <c r="AU36" i="24"/>
  <c r="AT36" i="24"/>
  <c r="AD36" i="24"/>
  <c r="AJ29" i="24"/>
  <c r="AT29" i="24"/>
  <c r="AU29" i="24"/>
  <c r="AJ28" i="24"/>
  <c r="AU28" i="24"/>
  <c r="AD29" i="24"/>
  <c r="AT28" i="24"/>
  <c r="AD28" i="24"/>
  <c r="AJ27" i="24"/>
  <c r="AU27" i="24"/>
  <c r="AT27" i="24"/>
  <c r="AD27" i="24"/>
  <c r="AJ25" i="24"/>
  <c r="AU25" i="24"/>
  <c r="AT25" i="24"/>
  <c r="AD25" i="24"/>
  <c r="AJ20" i="24"/>
  <c r="AU20" i="24"/>
  <c r="AT20" i="24"/>
  <c r="AD20" i="24"/>
  <c r="AD17" i="24"/>
  <c r="AT17" i="24"/>
  <c r="AV17" i="24" s="1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6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6" i="24"/>
  <c r="K7" i="28"/>
  <c r="K8" i="28"/>
  <c r="K9" i="28"/>
  <c r="K10" i="28"/>
  <c r="K11" i="28"/>
  <c r="K13" i="28"/>
  <c r="K14" i="28"/>
  <c r="K15" i="28"/>
  <c r="K16" i="28"/>
  <c r="K18" i="28"/>
  <c r="K19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6" i="28"/>
  <c r="K37" i="28"/>
  <c r="K38" i="28"/>
  <c r="K39" i="28"/>
  <c r="K40" i="28"/>
  <c r="K41" i="28"/>
  <c r="K42" i="28"/>
  <c r="K43" i="28"/>
  <c r="K46" i="28"/>
  <c r="K47" i="28"/>
  <c r="K48" i="28"/>
  <c r="K49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" i="28"/>
  <c r="J63" i="28"/>
  <c r="AV46" i="24" l="1"/>
  <c r="AV52" i="24"/>
  <c r="H63" i="28"/>
  <c r="AV21" i="24"/>
  <c r="AV33" i="24"/>
  <c r="AV51" i="24"/>
  <c r="AV50" i="24"/>
  <c r="AV47" i="24"/>
  <c r="AV40" i="24"/>
  <c r="AV39" i="24"/>
  <c r="AV27" i="24"/>
  <c r="AV36" i="24"/>
  <c r="AV29" i="24"/>
  <c r="AV28" i="24"/>
  <c r="AV20" i="24"/>
  <c r="AV25" i="24"/>
  <c r="I63" i="28"/>
  <c r="AM6" i="24"/>
  <c r="V6" i="28"/>
  <c r="U6" i="28"/>
  <c r="E6" i="28"/>
  <c r="D63" i="28"/>
  <c r="C63" i="28"/>
  <c r="K63" i="28" l="1"/>
  <c r="U63" i="28"/>
  <c r="E63" i="28"/>
  <c r="W6" i="28"/>
  <c r="AU7" i="24"/>
  <c r="AU8" i="24"/>
  <c r="AU10" i="24"/>
  <c r="AU12" i="24"/>
  <c r="AU13" i="24"/>
  <c r="AU14" i="24"/>
  <c r="AU15" i="24"/>
  <c r="AU16" i="24"/>
  <c r="AU18" i="24"/>
  <c r="AU19" i="24"/>
  <c r="AU22" i="24"/>
  <c r="AU23" i="24"/>
  <c r="AU24" i="24"/>
  <c r="AU26" i="24"/>
  <c r="AU30" i="24"/>
  <c r="AU31" i="24"/>
  <c r="AU32" i="24"/>
  <c r="AU34" i="24"/>
  <c r="AU35" i="24"/>
  <c r="AU37" i="24"/>
  <c r="AU38" i="24"/>
  <c r="AU41" i="24"/>
  <c r="AU42" i="24"/>
  <c r="AU43" i="24"/>
  <c r="AU44" i="24"/>
  <c r="AU45" i="24"/>
  <c r="AU48" i="24"/>
  <c r="AU49" i="24"/>
  <c r="AU53" i="24"/>
  <c r="AT7" i="24"/>
  <c r="AT8" i="24"/>
  <c r="AT10" i="24"/>
  <c r="AT12" i="24"/>
  <c r="AT13" i="24"/>
  <c r="AT14" i="24"/>
  <c r="AT15" i="24"/>
  <c r="AT16" i="24"/>
  <c r="AT18" i="24"/>
  <c r="AT19" i="24"/>
  <c r="AT22" i="24"/>
  <c r="AT23" i="24"/>
  <c r="AT24" i="24"/>
  <c r="AT26" i="24"/>
  <c r="AT30" i="24"/>
  <c r="AT31" i="24"/>
  <c r="AT32" i="24"/>
  <c r="AT34" i="24"/>
  <c r="AT35" i="24"/>
  <c r="AT37" i="24"/>
  <c r="AT38" i="24"/>
  <c r="AT41" i="24"/>
  <c r="AT42" i="24"/>
  <c r="AT43" i="24"/>
  <c r="AT44" i="24"/>
  <c r="AT45" i="24"/>
  <c r="AT48" i="24"/>
  <c r="AT49" i="24"/>
  <c r="AT53" i="24"/>
  <c r="AU6" i="24"/>
  <c r="AT6" i="24"/>
  <c r="V9" i="24"/>
  <c r="U9" i="24"/>
  <c r="W63" i="28" l="1"/>
  <c r="AG48" i="44"/>
  <c r="AF48" i="44"/>
  <c r="AD48" i="44"/>
  <c r="AC48" i="44"/>
  <c r="AB48" i="44"/>
  <c r="AH48" i="44" l="1"/>
  <c r="AA47" i="44"/>
  <c r="AA46" i="44"/>
  <c r="AA45" i="44"/>
  <c r="AA44" i="44"/>
  <c r="AA43" i="44"/>
  <c r="AA42" i="44"/>
  <c r="AA41" i="44"/>
  <c r="AA40" i="44"/>
  <c r="AA39" i="44"/>
  <c r="AA38" i="44"/>
  <c r="AA37" i="44"/>
  <c r="AA36" i="44"/>
  <c r="AA35" i="44"/>
  <c r="AA34" i="44"/>
  <c r="AA33" i="44"/>
  <c r="AA32" i="44"/>
  <c r="AA31" i="44"/>
  <c r="AA30" i="44"/>
  <c r="AA29" i="44"/>
  <c r="AA28" i="44"/>
  <c r="AA27" i="44"/>
  <c r="AA26" i="44"/>
  <c r="AA25" i="44"/>
  <c r="AA24" i="44"/>
  <c r="AA23" i="44"/>
  <c r="AA22" i="44"/>
  <c r="AA21" i="44"/>
  <c r="AA20" i="44"/>
  <c r="AA19" i="44"/>
  <c r="AA18" i="44"/>
  <c r="AA17" i="44"/>
  <c r="AA16" i="44"/>
  <c r="AA15" i="44"/>
  <c r="AA14" i="44"/>
  <c r="AA13" i="44"/>
  <c r="AA12" i="44"/>
  <c r="AA11" i="44"/>
  <c r="AA10" i="44"/>
  <c r="AA9" i="44"/>
  <c r="AA8" i="44"/>
  <c r="AA7" i="44"/>
  <c r="X48" i="44" l="1"/>
  <c r="W48" i="44"/>
  <c r="U48" i="44"/>
  <c r="T48" i="44"/>
  <c r="S47" i="44"/>
  <c r="S46" i="44"/>
  <c r="S45" i="44"/>
  <c r="S44" i="44"/>
  <c r="S43" i="44"/>
  <c r="S42" i="44"/>
  <c r="S41" i="44"/>
  <c r="S40" i="44"/>
  <c r="S39" i="44"/>
  <c r="S38" i="44"/>
  <c r="S37" i="44"/>
  <c r="S36" i="44"/>
  <c r="S35" i="44"/>
  <c r="S34" i="44"/>
  <c r="S33" i="44"/>
  <c r="S32" i="44"/>
  <c r="S31" i="44"/>
  <c r="S30" i="44"/>
  <c r="S29" i="44"/>
  <c r="S28" i="44"/>
  <c r="S27" i="44"/>
  <c r="S26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R48" i="44"/>
  <c r="Q48" i="44"/>
  <c r="P48" i="44"/>
  <c r="O48" i="44"/>
  <c r="N48" i="44"/>
  <c r="M48" i="44"/>
  <c r="L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V48" i="44" l="1"/>
  <c r="Z48" i="44" s="1"/>
  <c r="Y48" i="44"/>
  <c r="J48" i="44"/>
  <c r="I48" i="44"/>
  <c r="H48" i="44"/>
  <c r="G48" i="44"/>
  <c r="F48" i="44"/>
  <c r="E48" i="44"/>
  <c r="D48" i="44"/>
  <c r="AI47" i="42" l="1"/>
  <c r="AI46" i="42"/>
  <c r="AI45" i="42"/>
  <c r="AI44" i="42"/>
  <c r="AI43" i="42"/>
  <c r="AI42" i="42"/>
  <c r="AI41" i="42"/>
  <c r="AI40" i="42"/>
  <c r="AI39" i="42"/>
  <c r="AI38" i="42"/>
  <c r="AI37" i="42"/>
  <c r="AI36" i="42"/>
  <c r="AI35" i="42"/>
  <c r="AI34" i="42"/>
  <c r="AI33" i="42"/>
  <c r="AI32" i="42"/>
  <c r="AI31" i="42"/>
  <c r="AI30" i="42"/>
  <c r="AI29" i="42"/>
  <c r="AI28" i="42"/>
  <c r="AI27" i="42"/>
  <c r="AI26" i="42"/>
  <c r="AI25" i="42"/>
  <c r="AI24" i="42"/>
  <c r="AI23" i="42"/>
  <c r="AI22" i="42"/>
  <c r="AI21" i="42"/>
  <c r="AI20" i="42"/>
  <c r="AI19" i="42"/>
  <c r="AI18" i="42"/>
  <c r="AI17" i="42"/>
  <c r="AI16" i="42"/>
  <c r="AI15" i="42"/>
  <c r="AI14" i="42"/>
  <c r="AI13" i="42"/>
  <c r="AI12" i="42"/>
  <c r="AI11" i="42"/>
  <c r="AI10" i="42"/>
  <c r="AI9" i="42"/>
  <c r="AI8" i="42"/>
  <c r="AI7" i="42"/>
  <c r="AA47" i="42" l="1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AA12" i="42"/>
  <c r="AA11" i="42"/>
  <c r="AA10" i="42"/>
  <c r="AA9" i="42"/>
  <c r="AA8" i="42"/>
  <c r="AA7" i="42"/>
  <c r="X48" i="42" l="1"/>
  <c r="W48" i="42"/>
  <c r="U48" i="42"/>
  <c r="T48" i="42"/>
  <c r="V48" i="42" s="1"/>
  <c r="Y48" i="42" l="1"/>
  <c r="Z48" i="42" s="1"/>
  <c r="S47" i="42"/>
  <c r="S46" i="42"/>
  <c r="S45" i="42"/>
  <c r="S44" i="42"/>
  <c r="S43" i="42"/>
  <c r="S42" i="42"/>
  <c r="S41" i="42"/>
  <c r="S40" i="42"/>
  <c r="S39" i="42"/>
  <c r="S38" i="42"/>
  <c r="S37" i="42"/>
  <c r="S36" i="42"/>
  <c r="S35" i="42"/>
  <c r="S34" i="42"/>
  <c r="S33" i="42"/>
  <c r="S32" i="42"/>
  <c r="S31" i="42"/>
  <c r="S30" i="42"/>
  <c r="S29" i="42"/>
  <c r="S28" i="42"/>
  <c r="S27" i="42"/>
  <c r="S26" i="42"/>
  <c r="S25" i="42"/>
  <c r="S24" i="42"/>
  <c r="S23" i="42"/>
  <c r="S22" i="42"/>
  <c r="S21" i="42"/>
  <c r="S20" i="42"/>
  <c r="S19" i="42"/>
  <c r="S18" i="42"/>
  <c r="S17" i="42"/>
  <c r="S16" i="42"/>
  <c r="S15" i="42"/>
  <c r="S14" i="42"/>
  <c r="S13" i="42"/>
  <c r="S12" i="42"/>
  <c r="S11" i="42"/>
  <c r="S10" i="42"/>
  <c r="S9" i="42"/>
  <c r="S8" i="42"/>
  <c r="S7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R48" i="42"/>
  <c r="Q48" i="42"/>
  <c r="P48" i="42"/>
  <c r="N48" i="42"/>
  <c r="M48" i="42"/>
  <c r="L48" i="42"/>
  <c r="J48" i="42" l="1"/>
  <c r="I48" i="42"/>
  <c r="H48" i="42"/>
  <c r="G48" i="42"/>
  <c r="F48" i="42"/>
  <c r="E48" i="42"/>
  <c r="D48" i="42"/>
  <c r="D9" i="18" l="1"/>
  <c r="D10" i="18"/>
  <c r="D8" i="18"/>
  <c r="E8" i="18" l="1"/>
  <c r="F8" i="18"/>
  <c r="AJ6" i="24" l="1"/>
  <c r="AJ7" i="24"/>
  <c r="AJ8" i="24"/>
  <c r="AJ10" i="24"/>
  <c r="AJ12" i="24"/>
  <c r="AJ13" i="24"/>
  <c r="AJ14" i="24"/>
  <c r="AJ15" i="24"/>
  <c r="AJ16" i="24"/>
  <c r="AJ18" i="24"/>
  <c r="AJ19" i="24"/>
  <c r="AJ22" i="24"/>
  <c r="AJ23" i="24"/>
  <c r="AJ24" i="24"/>
  <c r="AJ26" i="24"/>
  <c r="AJ30" i="24"/>
  <c r="AJ31" i="24"/>
  <c r="AJ32" i="24"/>
  <c r="AJ34" i="24"/>
  <c r="AJ35" i="24"/>
  <c r="AJ37" i="24"/>
  <c r="AJ38" i="24"/>
  <c r="AJ41" i="24"/>
  <c r="AJ42" i="24"/>
  <c r="AJ43" i="24"/>
  <c r="AJ44" i="24"/>
  <c r="AJ45" i="24"/>
  <c r="AJ48" i="24"/>
  <c r="AJ49" i="24"/>
  <c r="AJ53" i="24"/>
  <c r="V63" i="28" l="1"/>
  <c r="AQ54" i="24"/>
  <c r="AN54" i="24"/>
  <c r="AL54" i="24"/>
  <c r="AK54" i="24"/>
  <c r="AH54" i="24"/>
  <c r="AF54" i="24"/>
  <c r="AE54" i="24"/>
  <c r="AB54" i="24"/>
  <c r="AD53" i="24"/>
  <c r="AD49" i="24"/>
  <c r="AD48" i="24"/>
  <c r="AD45" i="24"/>
  <c r="AD44" i="24"/>
  <c r="AD43" i="24"/>
  <c r="AD42" i="24"/>
  <c r="AD41" i="24"/>
  <c r="AD38" i="24"/>
  <c r="AD37" i="24"/>
  <c r="AD35" i="24"/>
  <c r="AD34" i="24"/>
  <c r="AD32" i="24"/>
  <c r="AD31" i="24"/>
  <c r="AD30" i="24"/>
  <c r="AD26" i="24"/>
  <c r="AD24" i="24"/>
  <c r="AD23" i="24"/>
  <c r="AD22" i="24"/>
  <c r="AD19" i="24"/>
  <c r="AD18" i="24"/>
  <c r="AD16" i="24"/>
  <c r="AD15" i="24"/>
  <c r="AD14" i="24"/>
  <c r="AD13" i="24"/>
  <c r="AD12" i="24"/>
  <c r="AD10" i="24"/>
  <c r="AD8" i="24"/>
  <c r="AD7" i="24"/>
  <c r="AS6" i="24"/>
  <c r="AR54" i="24" s="1"/>
  <c r="AP6" i="24"/>
  <c r="AO54" i="24" s="1"/>
  <c r="AJ54" i="24"/>
  <c r="AG6" i="24"/>
  <c r="AD6" i="24"/>
  <c r="W9" i="24"/>
  <c r="T10" i="24"/>
  <c r="Q9" i="24"/>
  <c r="H36" i="24"/>
  <c r="H34" i="24"/>
  <c r="H32" i="24"/>
  <c r="H30" i="24"/>
  <c r="H29" i="24"/>
  <c r="H28" i="24"/>
  <c r="H27" i="24"/>
  <c r="H24" i="24"/>
  <c r="H23" i="24"/>
  <c r="H22" i="24"/>
  <c r="H21" i="24"/>
  <c r="H19" i="24"/>
  <c r="H18" i="24"/>
  <c r="H17" i="24"/>
  <c r="H14" i="24"/>
  <c r="H13" i="24"/>
  <c r="H12" i="24"/>
  <c r="E9" i="24"/>
  <c r="S37" i="24"/>
  <c r="R37" i="24"/>
  <c r="P37" i="24"/>
  <c r="Q37" i="24" s="1"/>
  <c r="M37" i="24"/>
  <c r="N37" i="24" s="1"/>
  <c r="K37" i="24"/>
  <c r="H37" i="24" l="1"/>
  <c r="AP54" i="24"/>
  <c r="T37" i="24"/>
  <c r="U37" i="24"/>
  <c r="AS54" i="24"/>
  <c r="AM54" i="24"/>
  <c r="V37" i="24"/>
  <c r="AG54" i="24"/>
  <c r="AT54" i="24"/>
  <c r="AU54" i="24"/>
  <c r="AV10" i="24"/>
  <c r="AV12" i="24"/>
  <c r="AV15" i="24"/>
  <c r="AV22" i="24"/>
  <c r="AV23" i="24"/>
  <c r="AV30" i="24"/>
  <c r="AV35" i="24"/>
  <c r="AV42" i="24"/>
  <c r="AV48" i="24"/>
  <c r="AV24" i="24"/>
  <c r="AD54" i="24"/>
  <c r="AV16" i="24"/>
  <c r="AV31" i="24"/>
  <c r="AV37" i="24"/>
  <c r="AV43" i="24"/>
  <c r="AV49" i="24"/>
  <c r="AV7" i="24"/>
  <c r="AV13" i="24"/>
  <c r="AV18" i="24"/>
  <c r="AV32" i="24"/>
  <c r="AV38" i="24"/>
  <c r="AV44" i="24"/>
  <c r="AV53" i="24"/>
  <c r="AV8" i="24"/>
  <c r="AV14" i="24"/>
  <c r="AV19" i="24"/>
  <c r="AV26" i="24"/>
  <c r="AV34" i="24"/>
  <c r="AV41" i="24"/>
  <c r="AV45" i="24"/>
  <c r="AV6" i="24"/>
  <c r="W37" i="24" l="1"/>
  <c r="X8" i="24" s="1"/>
  <c r="AV54" i="24"/>
  <c r="K6" i="23"/>
  <c r="K5" i="23"/>
  <c r="X16" i="24" l="1"/>
  <c r="X32" i="24"/>
  <c r="X17" i="24"/>
  <c r="X33" i="24"/>
  <c r="X22" i="24"/>
  <c r="X6" i="24"/>
  <c r="X23" i="24"/>
  <c r="X7" i="24"/>
  <c r="X18" i="24"/>
  <c r="X20" i="24"/>
  <c r="X36" i="24"/>
  <c r="X21" i="24"/>
  <c r="X37" i="24"/>
  <c r="X26" i="24"/>
  <c r="X11" i="24"/>
  <c r="X27" i="24"/>
  <c r="X28" i="24"/>
  <c r="X29" i="24"/>
  <c r="X34" i="24"/>
  <c r="X35" i="24"/>
  <c r="X24" i="24"/>
  <c r="X25" i="24"/>
  <c r="X14" i="24"/>
  <c r="X30" i="24"/>
  <c r="X15" i="24"/>
  <c r="X31" i="24"/>
  <c r="X12" i="24"/>
  <c r="X13" i="24"/>
  <c r="X19" i="24"/>
  <c r="X9" i="24"/>
  <c r="X10" i="24"/>
  <c r="Q6" i="23"/>
  <c r="Q5" i="23"/>
  <c r="W7" i="23"/>
  <c r="W6" i="23"/>
  <c r="W5" i="23"/>
  <c r="E6" i="23"/>
  <c r="E5" i="23"/>
  <c r="W10" i="23"/>
  <c r="W9" i="23"/>
  <c r="W8" i="23"/>
  <c r="Q10" i="23"/>
  <c r="Q9" i="23"/>
  <c r="Q8" i="23"/>
  <c r="Q7" i="23"/>
  <c r="K10" i="23"/>
  <c r="K9" i="23"/>
  <c r="K8" i="23"/>
  <c r="K7" i="23"/>
  <c r="E10" i="23"/>
  <c r="E9" i="23"/>
  <c r="E8" i="23"/>
  <c r="E7" i="23"/>
  <c r="K10" i="26" l="1"/>
  <c r="K9" i="26"/>
  <c r="K8" i="26"/>
  <c r="K7" i="26"/>
  <c r="K6" i="26"/>
  <c r="K5" i="26"/>
  <c r="D10" i="26"/>
  <c r="D9" i="26"/>
  <c r="D8" i="26"/>
  <c r="D7" i="26"/>
  <c r="D6" i="26"/>
  <c r="D5" i="26"/>
  <c r="K10" i="18"/>
  <c r="K9" i="18"/>
  <c r="K8" i="18"/>
  <c r="K7" i="18"/>
  <c r="K6" i="18"/>
  <c r="K5" i="18"/>
  <c r="M7" i="26" l="1"/>
  <c r="L7" i="26"/>
  <c r="M8" i="26"/>
  <c r="L8" i="26"/>
  <c r="L6" i="26"/>
  <c r="M6" i="26"/>
  <c r="L5" i="26"/>
  <c r="M5" i="26"/>
  <c r="M8" i="18"/>
  <c r="L8" i="18"/>
  <c r="M5" i="18"/>
  <c r="L5" i="18"/>
  <c r="M6" i="18"/>
  <c r="L6" i="18"/>
  <c r="M7" i="18"/>
  <c r="L7" i="18"/>
  <c r="E5" i="26"/>
  <c r="F5" i="26"/>
  <c r="E6" i="26"/>
  <c r="F6" i="26"/>
  <c r="F7" i="26"/>
  <c r="E7" i="26"/>
  <c r="F8" i="26"/>
  <c r="E8" i="26"/>
  <c r="D7" i="18" l="1"/>
  <c r="D6" i="18"/>
  <c r="D5" i="18"/>
  <c r="E5" i="18" l="1"/>
  <c r="F5" i="18"/>
  <c r="F6" i="18"/>
  <c r="E6" i="18"/>
  <c r="E7" i="18"/>
  <c r="F7" i="18"/>
  <c r="C11" i="23"/>
  <c r="D11" i="23"/>
  <c r="V11" i="23" l="1"/>
  <c r="U11" i="23"/>
  <c r="W11" i="23" l="1"/>
  <c r="J11" i="26"/>
  <c r="I11" i="26"/>
  <c r="C11" i="26"/>
  <c r="B11" i="26"/>
  <c r="C11" i="18"/>
  <c r="B11" i="18"/>
  <c r="J11" i="18"/>
  <c r="I11" i="18"/>
  <c r="K11" i="26" l="1"/>
  <c r="M11" i="26" s="1"/>
  <c r="P11" i="23"/>
  <c r="O11" i="23"/>
  <c r="J11" i="23"/>
  <c r="I11" i="23"/>
  <c r="AA7" i="23"/>
  <c r="L11" i="26" l="1"/>
  <c r="R7" i="23"/>
  <c r="X7" i="23"/>
  <c r="F7" i="23"/>
  <c r="L7" i="23"/>
  <c r="AA8" i="23"/>
  <c r="E11" i="23"/>
  <c r="AA6" i="23"/>
  <c r="X6" i="23" s="1"/>
  <c r="D11" i="26"/>
  <c r="AA5" i="23"/>
  <c r="D11" i="18"/>
  <c r="K11" i="18"/>
  <c r="K11" i="23"/>
  <c r="Q11" i="23"/>
  <c r="L11" i="18" l="1"/>
  <c r="M11" i="18"/>
  <c r="F11" i="18"/>
  <c r="E11" i="18"/>
  <c r="E11" i="26"/>
  <c r="F11" i="26"/>
  <c r="X5" i="23"/>
  <c r="AA11" i="23"/>
  <c r="R5" i="23"/>
  <c r="F5" i="23"/>
  <c r="L6" i="23"/>
  <c r="R6" i="23"/>
  <c r="L5" i="23"/>
  <c r="F6" i="23"/>
  <c r="X11" i="23" l="1"/>
  <c r="L11" i="23"/>
  <c r="F11" i="23"/>
  <c r="R11" i="23"/>
</calcChain>
</file>

<file path=xl/sharedStrings.xml><?xml version="1.0" encoding="utf-8"?>
<sst xmlns="http://schemas.openxmlformats.org/spreadsheetml/2006/main" count="1080" uniqueCount="284">
  <si>
    <t>Iš viso</t>
  </si>
  <si>
    <t>iš viso</t>
  </si>
  <si>
    <t xml:space="preserve">studijoms </t>
  </si>
  <si>
    <t xml:space="preserve">iš viso </t>
  </si>
  <si>
    <t>IŠ VISO</t>
  </si>
  <si>
    <t xml:space="preserve">praktikai </t>
  </si>
  <si>
    <t xml:space="preserve">iš viso studentų </t>
  </si>
  <si>
    <t xml:space="preserve">praktika </t>
  </si>
  <si>
    <t xml:space="preserve">mokymai </t>
  </si>
  <si>
    <t xml:space="preserve">dėstymui </t>
  </si>
  <si>
    <t xml:space="preserve">mokymams </t>
  </si>
  <si>
    <t>%</t>
  </si>
  <si>
    <t xml:space="preserve">Priimanti šalis </t>
  </si>
  <si>
    <t>studijos</t>
  </si>
  <si>
    <t xml:space="preserve">Siunčianti šalis </t>
  </si>
  <si>
    <t>dėstymas</t>
  </si>
  <si>
    <t>Metai*</t>
  </si>
  <si>
    <t>* Kvietimo teikti paraiškas, t.y. projektiniai, metai.</t>
  </si>
  <si>
    <t>Išvykstantys Lietuvos aukštųjų mokyklų studentai pagal priimančias šalis ir kvietimo metus</t>
  </si>
  <si>
    <t>Išvykstantys Lietuvos studentai</t>
  </si>
  <si>
    <t>Atvykstantys užsienio studentai</t>
  </si>
  <si>
    <t>Išvykstantys II pakopos studentai</t>
  </si>
  <si>
    <t>Išvykstantys I pakopos studentai</t>
  </si>
  <si>
    <t>Išvykstantys III pakopos studentai</t>
  </si>
  <si>
    <t>Išvykstantys studentai, nepriskirti jokiai pakopai</t>
  </si>
  <si>
    <t>Atvykstantys užsienio aukštųjų mokyklų studentai pagal siunčiančias šalis ir kvietimo metus</t>
  </si>
  <si>
    <t>Išvykstantys aukštųjų mokyklų darbuotojai</t>
  </si>
  <si>
    <t>Atvykstantys užsienio aukštųjų mokyklų darbuotojai</t>
  </si>
  <si>
    <t>Išvykstantys Lietuvos aukštųjų mokyklų darbuotojai pagal priimančias šalis ir projektinius metus</t>
  </si>
  <si>
    <t>Atvykstantys užsienio aukštųjų mokyklų darbuotojai pagal siunčiančias šalis ir projektinius metus</t>
  </si>
  <si>
    <t>2018**</t>
  </si>
  <si>
    <t>2018*</t>
  </si>
  <si>
    <t>* preliminarūs duomenys.</t>
  </si>
  <si>
    <t xml:space="preserve">2018* </t>
  </si>
  <si>
    <t>** Preliminarūs duomenys.</t>
  </si>
  <si>
    <t>iš viso darbuotojų</t>
  </si>
  <si>
    <t>Aleksandro Stulginskio universitetas</t>
  </si>
  <si>
    <t>ASU</t>
  </si>
  <si>
    <t>Generolo J.Žemaičio Lietuvos karo akademija</t>
  </si>
  <si>
    <t>GJŽLKA</t>
  </si>
  <si>
    <t>Kauno technologijos universitetas</t>
  </si>
  <si>
    <t>KTU</t>
  </si>
  <si>
    <t>Klaipėdos universitetas</t>
  </si>
  <si>
    <t>KU</t>
  </si>
  <si>
    <t>Lietuvos edukologijos universitetas</t>
  </si>
  <si>
    <t>LEU</t>
  </si>
  <si>
    <t>Lietuvos muzikos ir teatro akademija</t>
  </si>
  <si>
    <t>LMTA</t>
  </si>
  <si>
    <t>Lietuvos sporto universitetas</t>
  </si>
  <si>
    <t>LSU</t>
  </si>
  <si>
    <t>Lietuvos sveikatos mokslų universitetas</t>
  </si>
  <si>
    <t>LSMU</t>
  </si>
  <si>
    <t>Mykolo Romerio universitetas</t>
  </si>
  <si>
    <t>MRU</t>
  </si>
  <si>
    <t>Šiaulių universitetas</t>
  </si>
  <si>
    <t>ŠU</t>
  </si>
  <si>
    <t>Vilniaus dailės akademija</t>
  </si>
  <si>
    <t>VDA</t>
  </si>
  <si>
    <t>Vilniaus Gedimino technikos universitetas</t>
  </si>
  <si>
    <t>VGTU</t>
  </si>
  <si>
    <t>Vilniaus universitetas</t>
  </si>
  <si>
    <t>VU</t>
  </si>
  <si>
    <t>Vytauto Didžiojo universitetas</t>
  </si>
  <si>
    <t>VDU</t>
  </si>
  <si>
    <t>ISM Vadybos ir ekonomikos universitetas</t>
  </si>
  <si>
    <t>ISM</t>
  </si>
  <si>
    <t>Kazimiero Simonavičiaus universitetas</t>
  </si>
  <si>
    <t>KSU</t>
  </si>
  <si>
    <t>Europos Humanitarinis Universitetas</t>
  </si>
  <si>
    <t>EHU</t>
  </si>
  <si>
    <t>LCC Tarptautinis universitetas</t>
  </si>
  <si>
    <t>LCC</t>
  </si>
  <si>
    <t>Alytaus kolegija</t>
  </si>
  <si>
    <t>Alytaus</t>
  </si>
  <si>
    <t>Kauno kolegija</t>
  </si>
  <si>
    <t>KAUKO</t>
  </si>
  <si>
    <t>Kauno miškų ir aplinkos inžinerijos kolegija</t>
  </si>
  <si>
    <t>KMAIK</t>
  </si>
  <si>
    <t>Kauno technikos kolegija</t>
  </si>
  <si>
    <t>KTK</t>
  </si>
  <si>
    <t>Klaipėdos valstybinė kolegija</t>
  </si>
  <si>
    <t>KVK</t>
  </si>
  <si>
    <t>Lietuvos aukštoji jūreivystės mokykla</t>
  </si>
  <si>
    <t>LAJM</t>
  </si>
  <si>
    <t>Marijampolės kolegija</t>
  </si>
  <si>
    <t>MARKO</t>
  </si>
  <si>
    <t>Panevėžio kolegija</t>
  </si>
  <si>
    <t>PANKO</t>
  </si>
  <si>
    <t>Šiaulių valstybinė kolegija</t>
  </si>
  <si>
    <t>ŠVK</t>
  </si>
  <si>
    <t>Utenos kolegija</t>
  </si>
  <si>
    <t>Utenos</t>
  </si>
  <si>
    <t>Vilniaus kolegija</t>
  </si>
  <si>
    <t>VIKO</t>
  </si>
  <si>
    <t>Vilniaus technologijų ir dizaino kolegija</t>
  </si>
  <si>
    <t>VTDK</t>
  </si>
  <si>
    <t>Žemaitijos kolegija</t>
  </si>
  <si>
    <t>ŽEMKO</t>
  </si>
  <si>
    <t>Tarptautinė teisės ir verslo aukštoji mokykla</t>
  </si>
  <si>
    <t>TTVAM</t>
  </si>
  <si>
    <t>Šv. Ignaco Lojolos kolegija</t>
  </si>
  <si>
    <t>ŠvILK</t>
  </si>
  <si>
    <t>GAVM</t>
  </si>
  <si>
    <t xml:space="preserve">Kolpingo kolegija </t>
  </si>
  <si>
    <t>KOK</t>
  </si>
  <si>
    <t>Socialinių mokslų kolegija</t>
  </si>
  <si>
    <t>SMK</t>
  </si>
  <si>
    <t>Šiaurės Lietuvos kolegija</t>
  </si>
  <si>
    <t>ŠLK</t>
  </si>
  <si>
    <t xml:space="preserve">Vilniaus verslo kolegija </t>
  </si>
  <si>
    <t>VVK</t>
  </si>
  <si>
    <t>Vilniaus dizaino kolegija</t>
  </si>
  <si>
    <t>VDK</t>
  </si>
  <si>
    <t>Vilniaus kooperacijos kolegija</t>
  </si>
  <si>
    <t>VKK</t>
  </si>
  <si>
    <t>Lietuvos verslo kolegija</t>
  </si>
  <si>
    <t>Graičiūno aukštoji vadybos mokykla</t>
  </si>
  <si>
    <t>LVK</t>
  </si>
  <si>
    <t>Studentai</t>
  </si>
  <si>
    <t>studentų</t>
  </si>
  <si>
    <t>Darbuotojai</t>
  </si>
  <si>
    <t>mokymai</t>
  </si>
  <si>
    <t>darbuotojų</t>
  </si>
  <si>
    <t>IŠ</t>
  </si>
  <si>
    <t>VISO</t>
  </si>
  <si>
    <t>2018 *</t>
  </si>
  <si>
    <t>Institucija</t>
  </si>
  <si>
    <t>Generolo Jono Žemaičio Lietuvos karo akademija</t>
  </si>
  <si>
    <t>GJZLKA</t>
  </si>
  <si>
    <t>SU</t>
  </si>
  <si>
    <t>Kolpingas</t>
  </si>
  <si>
    <t>praktika</t>
  </si>
  <si>
    <t xml:space="preserve">studentų </t>
  </si>
  <si>
    <t xml:space="preserve">Studentai </t>
  </si>
  <si>
    <t xml:space="preserve">Darbuotojai </t>
  </si>
  <si>
    <t>studijos, %</t>
  </si>
  <si>
    <t>praktika, %</t>
  </si>
  <si>
    <t>dėstymo vizitai, %</t>
  </si>
  <si>
    <t>mokymų vizitai, %</t>
  </si>
  <si>
    <t>Išvykstantys mobilumo dalyviai pagal siunčiančias aukštąsias mokyklas</t>
  </si>
  <si>
    <t>IŠ VISO:</t>
  </si>
  <si>
    <t>* preliminarūs duomenys</t>
  </si>
  <si>
    <t>* Preliminarūs duomenys</t>
  </si>
  <si>
    <t>Atvykstantys mobilumo dalyviai pagal siunčiančias aukštąsias mokyklas</t>
  </si>
  <si>
    <t>Programa "Erasmus+". Aukštųjų mokyklų studentų ir darbuotojų mobilumas Programos šalyse (KA107)</t>
  </si>
  <si>
    <t>IŠ VISO 2015–2020</t>
  </si>
  <si>
    <t>AL</t>
  </si>
  <si>
    <t>AM</t>
  </si>
  <si>
    <t>AR</t>
  </si>
  <si>
    <t>AZ</t>
  </si>
  <si>
    <t>BA</t>
  </si>
  <si>
    <t>BY</t>
  </si>
  <si>
    <t>BR</t>
  </si>
  <si>
    <t>CL</t>
  </si>
  <si>
    <t>CN</t>
  </si>
  <si>
    <t>CO</t>
  </si>
  <si>
    <t>EG</t>
  </si>
  <si>
    <t>GE</t>
  </si>
  <si>
    <t>ID</t>
  </si>
  <si>
    <t>IL</t>
  </si>
  <si>
    <t>IN</t>
  </si>
  <si>
    <t>JO</t>
  </si>
  <si>
    <t>JP</t>
  </si>
  <si>
    <t>KH</t>
  </si>
  <si>
    <t>KR</t>
  </si>
  <si>
    <t>KZ</t>
  </si>
  <si>
    <t>LB</t>
  </si>
  <si>
    <t>MA</t>
  </si>
  <si>
    <t>MY</t>
  </si>
  <si>
    <t>MN</t>
  </si>
  <si>
    <t>MX</t>
  </si>
  <si>
    <t>PS</t>
  </si>
  <si>
    <t>RS</t>
  </si>
  <si>
    <t>RU</t>
  </si>
  <si>
    <t>TH</t>
  </si>
  <si>
    <t>TW</t>
  </si>
  <si>
    <t>UA</t>
  </si>
  <si>
    <t>US</t>
  </si>
  <si>
    <t>XK</t>
  </si>
  <si>
    <t>ZA</t>
  </si>
  <si>
    <t>UZ</t>
  </si>
  <si>
    <t>Regionas</t>
  </si>
  <si>
    <t>IPA Vakarų balkanai</t>
  </si>
  <si>
    <t>ENI Rytų partnerystė</t>
  </si>
  <si>
    <t>ENI Rusijos federacija</t>
  </si>
  <si>
    <t>DCI Lotynų Amerika</t>
  </si>
  <si>
    <t>PI Amerikos</t>
  </si>
  <si>
    <t>DCI Azijos šalys</t>
  </si>
  <si>
    <t>ENI Pietų Viduržemio šalys</t>
  </si>
  <si>
    <t>PI Azijos šalys</t>
  </si>
  <si>
    <t>DCI Centrinės Azijos šalys</t>
  </si>
  <si>
    <t>DCI Pietų Afrikos Respublika</t>
  </si>
  <si>
    <t>SV</t>
  </si>
  <si>
    <t>CA</t>
  </si>
  <si>
    <t>MD</t>
  </si>
  <si>
    <t>AU</t>
  </si>
  <si>
    <t>IR</t>
  </si>
  <si>
    <t>ME</t>
  </si>
  <si>
    <t>PH</t>
  </si>
  <si>
    <t>TJ</t>
  </si>
  <si>
    <t>TN</t>
  </si>
  <si>
    <t>UY</t>
  </si>
  <si>
    <t>VN</t>
  </si>
  <si>
    <t>IQ</t>
  </si>
  <si>
    <t>KE</t>
  </si>
  <si>
    <t>KG</t>
  </si>
  <si>
    <t>MM</t>
  </si>
  <si>
    <t>GH</t>
  </si>
  <si>
    <t>NG</t>
  </si>
  <si>
    <t>DO</t>
  </si>
  <si>
    <t>GM</t>
  </si>
  <si>
    <t>NA</t>
  </si>
  <si>
    <t>PE</t>
  </si>
  <si>
    <t>CM</t>
  </si>
  <si>
    <t>LA</t>
  </si>
  <si>
    <t>LK</t>
  </si>
  <si>
    <t>SY</t>
  </si>
  <si>
    <t>BD</t>
  </si>
  <si>
    <t>SN</t>
  </si>
  <si>
    <t>ET</t>
  </si>
  <si>
    <t>EC</t>
  </si>
  <si>
    <t>FJ</t>
  </si>
  <si>
    <t>JM</t>
  </si>
  <si>
    <t>EDF Afrikos, Karibų šalys</t>
  </si>
  <si>
    <t>DCI Vidurinieji rytai</t>
  </si>
  <si>
    <t>DCI Pietų Afrika</t>
  </si>
  <si>
    <r>
      <t xml:space="preserve">Išvykstantys Lietuvos studentai </t>
    </r>
    <r>
      <rPr>
        <b/>
        <i/>
        <sz val="11"/>
        <color theme="1"/>
        <rFont val="Calibri"/>
        <family val="2"/>
        <charset val="186"/>
        <scheme val="minor"/>
      </rPr>
      <t>pagal lytį</t>
    </r>
  </si>
  <si>
    <r>
      <t xml:space="preserve">Atvykstantys užsienio studentai </t>
    </r>
    <r>
      <rPr>
        <b/>
        <i/>
        <sz val="11"/>
        <color theme="1"/>
        <rFont val="Calibri"/>
        <family val="2"/>
        <charset val="186"/>
        <scheme val="minor"/>
      </rPr>
      <t>pagal lytį</t>
    </r>
  </si>
  <si>
    <t>moterys</t>
  </si>
  <si>
    <t>vyrai</t>
  </si>
  <si>
    <t>% moterys</t>
  </si>
  <si>
    <t>% vyrai</t>
  </si>
  <si>
    <t>Išvykstantys studentai pagal studijų sritis</t>
  </si>
  <si>
    <t>Studijų sritis pagal ISCED klasifikaciją</t>
  </si>
  <si>
    <t>ISCED Fields of Education and Training: 
Broad Field</t>
  </si>
  <si>
    <t>studijoms</t>
  </si>
  <si>
    <t>praktikai</t>
  </si>
  <si>
    <t>Bendrinės programos</t>
  </si>
  <si>
    <t>00 Generic programmes and qualifications</t>
  </si>
  <si>
    <t>Švietimas</t>
  </si>
  <si>
    <t>01 Education</t>
  </si>
  <si>
    <t>Menai ir humatariniai mokslai</t>
  </si>
  <si>
    <t>02 Arts and humanities</t>
  </si>
  <si>
    <t>Socialiniai mokslai</t>
  </si>
  <si>
    <t>03 Social sciences, journalism and information</t>
  </si>
  <si>
    <t>Verslas, administravimas ir teisė</t>
  </si>
  <si>
    <t>04 Business, administration and law</t>
  </si>
  <si>
    <t>Gamtos mokslai, matematika ir statistika</t>
  </si>
  <si>
    <t>05 Natural sciences, mathematics and statistics</t>
  </si>
  <si>
    <t xml:space="preserve">IT </t>
  </si>
  <si>
    <t>06 Information and Communication Technologies</t>
  </si>
  <si>
    <t>Inžinerija</t>
  </si>
  <si>
    <t>07 Engineering, manufacturing and construction</t>
  </si>
  <si>
    <t>Žemės ūkis, miškininkystė, veterinarija</t>
  </si>
  <si>
    <t>08 Agriculture, forestry, fisheries and veterinary</t>
  </si>
  <si>
    <t>Sveikatos apsauga ir medicina</t>
  </si>
  <si>
    <t>09 Health and welfare</t>
  </si>
  <si>
    <t>Paslaugos</t>
  </si>
  <si>
    <t>10 Services</t>
  </si>
  <si>
    <t>Sritis</t>
  </si>
  <si>
    <t>*preliminarūs duomenys 2020-03-10</t>
  </si>
  <si>
    <t>Programa „Erasmus+“. Aukštųjų mokyklų studentų ir darbuotojų mobilumas Partnerėse šalyse (KA107)</t>
  </si>
  <si>
    <t>Aukštųjų mokyklų studentų ir darbuotojų mobilumas Partnerėse šalyse (KA107)</t>
  </si>
  <si>
    <t>Programa „Erasmus+“</t>
  </si>
  <si>
    <t>Statistinė analizė 2015-2020</t>
  </si>
  <si>
    <t>PI Industrinės Azijos šalys</t>
  </si>
  <si>
    <t>ENI Rytų Partnerystės šalys</t>
  </si>
  <si>
    <t>IPA Vakarų Balkanai</t>
  </si>
  <si>
    <t>PI Amerikos šalys</t>
  </si>
  <si>
    <t>EDF Afrikos, Karibų ir Ramiojo vandenyno šalys</t>
  </si>
  <si>
    <t xml:space="preserve">2015 </t>
  </si>
  <si>
    <t xml:space="preserve"> 2016</t>
  </si>
  <si>
    <t xml:space="preserve"> 2017</t>
  </si>
  <si>
    <t xml:space="preserve"> 2018*</t>
  </si>
  <si>
    <t xml:space="preserve">2016 </t>
  </si>
  <si>
    <t xml:space="preserve">2017 </t>
  </si>
  <si>
    <t xml:space="preserve"> 2015</t>
  </si>
  <si>
    <t>ENI Rytų partnerystės šalys</t>
  </si>
  <si>
    <t>TT</t>
  </si>
  <si>
    <t>BT</t>
  </si>
  <si>
    <t>Išvykstantys užsienio aukštųjų mokyklų darbuotojai pagal regionus ir projektinius metus</t>
  </si>
  <si>
    <t>Išvykstantys Lietuvos aukštųjų mokyklų studentai pagal regionus ir kvietimo metus</t>
  </si>
  <si>
    <t>Atvykstantys užsienio aukštųjų mokyklų studentai pagal regionus ir kvietimo metus</t>
  </si>
  <si>
    <t>Išvykstantis personalas pagal studijų sritis (dėstymo vizitai)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</si>
</sst>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MS Sans Serif"/>
      <family val="2"/>
    </font>
    <font>
      <u/>
      <sz val="9"/>
      <color theme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sz val="10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"/>
      <color rgb="FFC00000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4" fillId="0" borderId="0"/>
    <xf numFmtId="0" fontId="5" fillId="0" borderId="0"/>
    <xf numFmtId="9" fontId="13" fillId="0" borderId="0" applyFont="0" applyFill="0" applyBorder="0" applyAlignment="0" applyProtection="0"/>
    <xf numFmtId="0" fontId="14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97">
    <xf numFmtId="0" fontId="0" fillId="0" borderId="0" xfId="0"/>
    <xf numFmtId="0" fontId="11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3" fillId="0" borderId="9" xfId="0" applyFont="1" applyBorder="1"/>
    <xf numFmtId="0" fontId="0" fillId="0" borderId="10" xfId="0" applyBorder="1"/>
    <xf numFmtId="0" fontId="12" fillId="0" borderId="6" xfId="0" applyFont="1" applyFill="1" applyBorder="1" applyAlignment="1">
      <alignment horizontal="center" vertical="center" wrapText="1"/>
    </xf>
    <xf numFmtId="164" fontId="0" fillId="0" borderId="6" xfId="3" applyNumberFormat="1" applyFont="1" applyBorder="1"/>
    <xf numFmtId="0" fontId="0" fillId="0" borderId="6" xfId="0" applyBorder="1"/>
    <xf numFmtId="0" fontId="0" fillId="0" borderId="11" xfId="0" applyBorder="1" applyAlignment="1">
      <alignment horizontal="right"/>
    </xf>
    <xf numFmtId="0" fontId="0" fillId="0" borderId="7" xfId="0" applyBorder="1"/>
    <xf numFmtId="0" fontId="7" fillId="0" borderId="4" xfId="0" applyFont="1" applyBorder="1" applyAlignment="1"/>
    <xf numFmtId="0" fontId="11" fillId="0" borderId="1" xfId="0" applyFont="1" applyFill="1" applyBorder="1" applyAlignment="1">
      <alignment horizontal="left"/>
    </xf>
    <xf numFmtId="0" fontId="0" fillId="0" borderId="16" xfId="0" applyBorder="1"/>
    <xf numFmtId="0" fontId="3" fillId="0" borderId="14" xfId="0" applyFont="1" applyBorder="1"/>
    <xf numFmtId="0" fontId="7" fillId="0" borderId="18" xfId="0" applyFont="1" applyBorder="1" applyAlignment="1"/>
    <xf numFmtId="0" fontId="7" fillId="0" borderId="15" xfId="0" applyFont="1" applyBorder="1" applyAlignment="1"/>
    <xf numFmtId="0" fontId="0" fillId="0" borderId="0" xfId="0" applyAlignment="1">
      <alignment horizontal="left"/>
    </xf>
    <xf numFmtId="0" fontId="21" fillId="0" borderId="0" xfId="0" applyFont="1"/>
    <xf numFmtId="0" fontId="7" fillId="0" borderId="19" xfId="0" applyFont="1" applyBorder="1" applyAlignment="1"/>
    <xf numFmtId="0" fontId="19" fillId="0" borderId="10" xfId="0" applyFont="1" applyBorder="1" applyAlignment="1">
      <alignment horizontal="center" vertical="center" wrapText="1"/>
    </xf>
    <xf numFmtId="10" fontId="0" fillId="0" borderId="6" xfId="3" applyNumberFormat="1" applyFont="1" applyBorder="1"/>
    <xf numFmtId="0" fontId="0" fillId="0" borderId="0" xfId="0" applyAlignment="1">
      <alignment horizontal="right"/>
    </xf>
    <xf numFmtId="164" fontId="23" fillId="0" borderId="8" xfId="3" applyNumberFormat="1" applyFont="1" applyBorder="1"/>
    <xf numFmtId="0" fontId="12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9" fontId="0" fillId="0" borderId="1" xfId="3" applyFont="1" applyBorder="1"/>
    <xf numFmtId="0" fontId="19" fillId="0" borderId="0" xfId="0" applyFont="1"/>
    <xf numFmtId="0" fontId="8" fillId="0" borderId="1" xfId="0" applyFont="1" applyBorder="1"/>
    <xf numFmtId="164" fontId="8" fillId="0" borderId="6" xfId="3" applyNumberFormat="1" applyFont="1" applyBorder="1"/>
    <xf numFmtId="0" fontId="8" fillId="0" borderId="0" xfId="0" applyFont="1"/>
    <xf numFmtId="10" fontId="8" fillId="0" borderId="6" xfId="3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2" fillId="3" borderId="2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24" fillId="3" borderId="26" xfId="0" applyNumberFormat="1" applyFont="1" applyFill="1" applyBorder="1" applyAlignment="1">
      <alignment horizontal="center"/>
    </xf>
    <xf numFmtId="0" fontId="24" fillId="3" borderId="25" xfId="0" applyNumberFormat="1" applyFont="1" applyFill="1" applyBorder="1" applyAlignment="1">
      <alignment horizontal="center"/>
    </xf>
    <xf numFmtId="0" fontId="24" fillId="3" borderId="12" xfId="0" applyNumberFormat="1" applyFont="1" applyFill="1" applyBorder="1" applyAlignment="1">
      <alignment horizontal="center"/>
    </xf>
    <xf numFmtId="0" fontId="19" fillId="3" borderId="21" xfId="0" applyNumberFormat="1" applyFont="1" applyFill="1" applyBorder="1" applyAlignment="1">
      <alignment horizontal="center"/>
    </xf>
    <xf numFmtId="0" fontId="25" fillId="3" borderId="25" xfId="0" applyNumberFormat="1" applyFont="1" applyFill="1" applyBorder="1" applyAlignment="1">
      <alignment horizontal="right" vertical="center"/>
    </xf>
    <xf numFmtId="0" fontId="25" fillId="3" borderId="12" xfId="0" applyNumberFormat="1" applyFont="1" applyFill="1" applyBorder="1" applyAlignment="1">
      <alignment horizontal="right" vertical="center"/>
    </xf>
    <xf numFmtId="0" fontId="25" fillId="3" borderId="20" xfId="0" applyNumberFormat="1" applyFont="1" applyFill="1" applyBorder="1" applyAlignment="1">
      <alignment horizontal="right" vertical="center"/>
    </xf>
    <xf numFmtId="0" fontId="10" fillId="3" borderId="27" xfId="0" applyNumberFormat="1" applyFont="1" applyFill="1" applyBorder="1" applyAlignment="1">
      <alignment horizontal="right" vertical="center"/>
    </xf>
    <xf numFmtId="0" fontId="24" fillId="3" borderId="26" xfId="0" applyNumberFormat="1" applyFont="1" applyFill="1" applyBorder="1" applyAlignment="1">
      <alignment horizontal="right" vertical="center"/>
    </xf>
    <xf numFmtId="0" fontId="25" fillId="3" borderId="25" xfId="0" applyNumberFormat="1" applyFont="1" applyFill="1" applyBorder="1" applyAlignment="1">
      <alignment horizontal="right"/>
    </xf>
    <xf numFmtId="0" fontId="25" fillId="3" borderId="12" xfId="0" applyNumberFormat="1" applyFont="1" applyFill="1" applyBorder="1" applyAlignment="1">
      <alignment horizontal="right"/>
    </xf>
    <xf numFmtId="0" fontId="24" fillId="3" borderId="26" xfId="0" applyNumberFormat="1" applyFont="1" applyFill="1" applyBorder="1" applyAlignment="1">
      <alignment horizontal="right"/>
    </xf>
    <xf numFmtId="0" fontId="19" fillId="3" borderId="21" xfId="0" applyFont="1" applyFill="1" applyBorder="1" applyAlignment="1">
      <alignment horizontal="center"/>
    </xf>
    <xf numFmtId="0" fontId="10" fillId="3" borderId="26" xfId="0" applyNumberFormat="1" applyFont="1" applyFill="1" applyBorder="1" applyAlignment="1">
      <alignment horizontal="right"/>
    </xf>
    <xf numFmtId="0" fontId="25" fillId="3" borderId="25" xfId="0" applyFont="1" applyFill="1" applyBorder="1" applyAlignment="1">
      <alignment horizontal="right"/>
    </xf>
    <xf numFmtId="0" fontId="25" fillId="3" borderId="12" xfId="0" applyFont="1" applyFill="1" applyBorder="1" applyAlignment="1">
      <alignment horizontal="right"/>
    </xf>
    <xf numFmtId="0" fontId="10" fillId="3" borderId="26" xfId="0" applyFont="1" applyFill="1" applyBorder="1" applyAlignment="1">
      <alignment horizontal="right"/>
    </xf>
    <xf numFmtId="0" fontId="20" fillId="3" borderId="25" xfId="0" applyFont="1" applyFill="1" applyBorder="1" applyAlignment="1">
      <alignment horizontal="right"/>
    </xf>
    <xf numFmtId="0" fontId="20" fillId="3" borderId="12" xfId="0" applyFont="1" applyFill="1" applyBorder="1" applyAlignment="1">
      <alignment horizontal="right"/>
    </xf>
    <xf numFmtId="0" fontId="12" fillId="3" borderId="26" xfId="0" applyFont="1" applyFill="1" applyBorder="1" applyAlignment="1">
      <alignment horizontal="right"/>
    </xf>
    <xf numFmtId="0" fontId="20" fillId="3" borderId="25" xfId="0" applyNumberFormat="1" applyFont="1" applyFill="1" applyBorder="1" applyAlignment="1">
      <alignment horizontal="right"/>
    </xf>
    <xf numFmtId="0" fontId="20" fillId="3" borderId="12" xfId="0" applyNumberFormat="1" applyFont="1" applyFill="1" applyBorder="1" applyAlignment="1">
      <alignment horizontal="right"/>
    </xf>
    <xf numFmtId="0" fontId="12" fillId="3" borderId="26" xfId="0" applyNumberFormat="1" applyFont="1" applyFill="1" applyBorder="1" applyAlignment="1">
      <alignment horizontal="right"/>
    </xf>
    <xf numFmtId="0" fontId="12" fillId="4" borderId="21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0" fontId="26" fillId="4" borderId="26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6" fillId="4" borderId="25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24" fillId="4" borderId="26" xfId="0" applyNumberFormat="1" applyFont="1" applyFill="1" applyBorder="1" applyAlignment="1">
      <alignment horizontal="center"/>
    </xf>
    <xf numFmtId="0" fontId="24" fillId="4" borderId="25" xfId="0" applyNumberFormat="1" applyFont="1" applyFill="1" applyBorder="1" applyAlignment="1">
      <alignment horizontal="center"/>
    </xf>
    <xf numFmtId="0" fontId="24" fillId="4" borderId="12" xfId="0" applyNumberFormat="1" applyFont="1" applyFill="1" applyBorder="1" applyAlignment="1">
      <alignment horizontal="center"/>
    </xf>
    <xf numFmtId="0" fontId="19" fillId="4" borderId="21" xfId="0" applyNumberFormat="1" applyFont="1" applyFill="1" applyBorder="1" applyAlignment="1">
      <alignment horizontal="center"/>
    </xf>
    <xf numFmtId="0" fontId="25" fillId="4" borderId="25" xfId="0" applyNumberFormat="1" applyFont="1" applyFill="1" applyBorder="1" applyAlignment="1">
      <alignment horizontal="right" vertical="center"/>
    </xf>
    <xf numFmtId="0" fontId="25" fillId="4" borderId="12" xfId="0" applyNumberFormat="1" applyFont="1" applyFill="1" applyBorder="1" applyAlignment="1">
      <alignment horizontal="right" vertical="center"/>
    </xf>
    <xf numFmtId="0" fontId="10" fillId="4" borderId="26" xfId="0" applyNumberFormat="1" applyFont="1" applyFill="1" applyBorder="1" applyAlignment="1">
      <alignment horizontal="right" vertical="center"/>
    </xf>
    <xf numFmtId="0" fontId="25" fillId="4" borderId="20" xfId="0" applyNumberFormat="1" applyFont="1" applyFill="1" applyBorder="1" applyAlignment="1">
      <alignment horizontal="right" vertical="center"/>
    </xf>
    <xf numFmtId="0" fontId="10" fillId="4" borderId="27" xfId="0" applyNumberFormat="1" applyFont="1" applyFill="1" applyBorder="1" applyAlignment="1">
      <alignment horizontal="right" vertical="center"/>
    </xf>
    <xf numFmtId="0" fontId="24" fillId="4" borderId="26" xfId="0" applyNumberFormat="1" applyFont="1" applyFill="1" applyBorder="1" applyAlignment="1">
      <alignment horizontal="right" vertical="center"/>
    </xf>
    <xf numFmtId="0" fontId="27" fillId="4" borderId="25" xfId="0" applyNumberFormat="1" applyFont="1" applyFill="1" applyBorder="1" applyAlignment="1">
      <alignment horizontal="right" vertical="center"/>
    </xf>
    <xf numFmtId="0" fontId="27" fillId="4" borderId="12" xfId="0" applyNumberFormat="1" applyFont="1" applyFill="1" applyBorder="1" applyAlignment="1">
      <alignment horizontal="right" vertical="center"/>
    </xf>
    <xf numFmtId="0" fontId="26" fillId="4" borderId="26" xfId="0" applyNumberFormat="1" applyFont="1" applyFill="1" applyBorder="1" applyAlignment="1">
      <alignment horizontal="right" vertical="center"/>
    </xf>
    <xf numFmtId="0" fontId="25" fillId="4" borderId="25" xfId="0" applyNumberFormat="1" applyFont="1" applyFill="1" applyBorder="1" applyAlignment="1">
      <alignment horizontal="right"/>
    </xf>
    <xf numFmtId="0" fontId="25" fillId="4" borderId="12" xfId="0" applyNumberFormat="1" applyFont="1" applyFill="1" applyBorder="1" applyAlignment="1">
      <alignment horizontal="right"/>
    </xf>
    <xf numFmtId="0" fontId="24" fillId="4" borderId="26" xfId="0" applyNumberFormat="1" applyFont="1" applyFill="1" applyBorder="1" applyAlignment="1">
      <alignment horizontal="right"/>
    </xf>
    <xf numFmtId="0" fontId="24" fillId="4" borderId="12" xfId="0" applyNumberFormat="1" applyFont="1" applyFill="1" applyBorder="1" applyAlignment="1">
      <alignment horizontal="right"/>
    </xf>
    <xf numFmtId="0" fontId="19" fillId="4" borderId="21" xfId="0" applyFont="1" applyFill="1" applyBorder="1" applyAlignment="1">
      <alignment horizontal="center"/>
    </xf>
    <xf numFmtId="0" fontId="27" fillId="4" borderId="25" xfId="0" applyNumberFormat="1" applyFont="1" applyFill="1" applyBorder="1" applyAlignment="1">
      <alignment horizontal="right"/>
    </xf>
    <xf numFmtId="0" fontId="25" fillId="4" borderId="25" xfId="0" applyFont="1" applyFill="1" applyBorder="1" applyAlignment="1">
      <alignment horizontal="right"/>
    </xf>
    <xf numFmtId="0" fontId="25" fillId="4" borderId="12" xfId="0" applyFont="1" applyFill="1" applyBorder="1" applyAlignment="1">
      <alignment horizontal="right"/>
    </xf>
    <xf numFmtId="0" fontId="24" fillId="4" borderId="26" xfId="0" applyFont="1" applyFill="1" applyBorder="1" applyAlignment="1">
      <alignment horizontal="right"/>
    </xf>
    <xf numFmtId="0" fontId="27" fillId="4" borderId="25" xfId="0" applyFont="1" applyFill="1" applyBorder="1" applyAlignment="1">
      <alignment horizontal="right"/>
    </xf>
    <xf numFmtId="0" fontId="27" fillId="4" borderId="12" xfId="0" applyFont="1" applyFill="1" applyBorder="1" applyAlignment="1">
      <alignment horizontal="right"/>
    </xf>
    <xf numFmtId="0" fontId="20" fillId="4" borderId="25" xfId="0" applyFont="1" applyFill="1" applyBorder="1" applyAlignment="1">
      <alignment horizontal="right"/>
    </xf>
    <xf numFmtId="0" fontId="20" fillId="4" borderId="12" xfId="0" applyFont="1" applyFill="1" applyBorder="1" applyAlignment="1">
      <alignment horizontal="right"/>
    </xf>
    <xf numFmtId="0" fontId="19" fillId="4" borderId="26" xfId="0" applyFont="1" applyFill="1" applyBorder="1" applyAlignment="1">
      <alignment horizontal="right"/>
    </xf>
    <xf numFmtId="0" fontId="20" fillId="4" borderId="25" xfId="0" applyNumberFormat="1" applyFont="1" applyFill="1" applyBorder="1" applyAlignment="1">
      <alignment horizontal="right"/>
    </xf>
    <xf numFmtId="0" fontId="20" fillId="4" borderId="12" xfId="0" applyNumberFormat="1" applyFont="1" applyFill="1" applyBorder="1" applyAlignment="1">
      <alignment horizontal="right"/>
    </xf>
    <xf numFmtId="0" fontId="19" fillId="4" borderId="26" xfId="0" applyNumberFormat="1" applyFont="1" applyFill="1" applyBorder="1" applyAlignment="1">
      <alignment horizontal="right"/>
    </xf>
    <xf numFmtId="164" fontId="24" fillId="5" borderId="12" xfId="3" applyNumberFormat="1" applyFont="1" applyFill="1" applyBorder="1" applyAlignment="1">
      <alignment horizontal="right"/>
    </xf>
    <xf numFmtId="0" fontId="24" fillId="5" borderId="25" xfId="0" applyNumberFormat="1" applyFont="1" applyFill="1" applyBorder="1" applyAlignment="1">
      <alignment horizontal="center"/>
    </xf>
    <xf numFmtId="0" fontId="24" fillId="5" borderId="12" xfId="0" applyNumberFormat="1" applyFont="1" applyFill="1" applyBorder="1" applyAlignment="1">
      <alignment horizontal="center"/>
    </xf>
    <xf numFmtId="0" fontId="24" fillId="5" borderId="26" xfId="0" applyNumberFormat="1" applyFont="1" applyFill="1" applyBorder="1" applyAlignment="1">
      <alignment horizontal="center"/>
    </xf>
    <xf numFmtId="0" fontId="24" fillId="5" borderId="25" xfId="0" applyNumberFormat="1" applyFont="1" applyFill="1" applyBorder="1" applyAlignment="1">
      <alignment horizontal="right"/>
    </xf>
    <xf numFmtId="0" fontId="24" fillId="5" borderId="12" xfId="0" applyNumberFormat="1" applyFont="1" applyFill="1" applyBorder="1" applyAlignment="1">
      <alignment horizontal="right"/>
    </xf>
    <xf numFmtId="0" fontId="24" fillId="5" borderId="26" xfId="0" applyNumberFormat="1" applyFont="1" applyFill="1" applyBorder="1" applyAlignment="1">
      <alignment horizontal="right"/>
    </xf>
    <xf numFmtId="164" fontId="24" fillId="5" borderId="12" xfId="3" applyNumberFormat="1" applyFont="1" applyFill="1" applyBorder="1" applyAlignment="1">
      <alignment horizontal="center"/>
    </xf>
    <xf numFmtId="0" fontId="0" fillId="0" borderId="17" xfId="0" applyBorder="1"/>
    <xf numFmtId="0" fontId="18" fillId="0" borderId="1" xfId="0" applyFont="1" applyBorder="1"/>
    <xf numFmtId="0" fontId="12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3" borderId="25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30" fillId="3" borderId="26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/>
    </xf>
    <xf numFmtId="0" fontId="31" fillId="0" borderId="1" xfId="0" applyFont="1" applyBorder="1"/>
    <xf numFmtId="0" fontId="18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2" borderId="29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0" fillId="0" borderId="31" xfId="0" applyBorder="1" applyAlignment="1">
      <alignment horizontal="center"/>
    </xf>
    <xf numFmtId="0" fontId="31" fillId="0" borderId="4" xfId="0" applyFont="1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32" xfId="0" applyBorder="1" applyAlignment="1">
      <alignment horizontal="center"/>
    </xf>
    <xf numFmtId="0" fontId="31" fillId="0" borderId="7" xfId="0" applyFont="1" applyBorder="1"/>
    <xf numFmtId="0" fontId="18" fillId="0" borderId="3" xfId="0" applyFont="1" applyFill="1" applyBorder="1" applyAlignment="1">
      <alignment horizontal="right"/>
    </xf>
    <xf numFmtId="0" fontId="18" fillId="0" borderId="3" xfId="0" applyFont="1" applyBorder="1"/>
    <xf numFmtId="0" fontId="28" fillId="0" borderId="3" xfId="0" applyFont="1" applyBorder="1"/>
    <xf numFmtId="0" fontId="7" fillId="0" borderId="1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7" fillId="0" borderId="17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9" fontId="8" fillId="0" borderId="1" xfId="3" applyFont="1" applyBorder="1"/>
    <xf numFmtId="9" fontId="21" fillId="0" borderId="1" xfId="3" applyFont="1" applyBorder="1"/>
    <xf numFmtId="9" fontId="18" fillId="0" borderId="1" xfId="3" applyFont="1" applyBorder="1"/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3" xfId="0" applyBorder="1"/>
    <xf numFmtId="0" fontId="0" fillId="0" borderId="28" xfId="0" applyBorder="1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9" fontId="0" fillId="0" borderId="1" xfId="0" applyNumberFormat="1" applyBorder="1"/>
    <xf numFmtId="9" fontId="18" fillId="0" borderId="1" xfId="0" applyNumberFormat="1" applyFont="1" applyBorder="1"/>
    <xf numFmtId="14" fontId="34" fillId="0" borderId="0" xfId="0" applyNumberFormat="1" applyFont="1"/>
    <xf numFmtId="9" fontId="21" fillId="0" borderId="1" xfId="0" applyNumberFormat="1" applyFont="1" applyBorder="1"/>
    <xf numFmtId="9" fontId="8" fillId="0" borderId="1" xfId="0" applyNumberFormat="1" applyFont="1" applyBorder="1"/>
    <xf numFmtId="0" fontId="18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1" fillId="6" borderId="25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24" fillId="6" borderId="26" xfId="0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0" fontId="6" fillId="6" borderId="25" xfId="0" applyNumberFormat="1" applyFont="1" applyFill="1" applyBorder="1" applyAlignment="1">
      <alignment horizontal="center"/>
    </xf>
    <xf numFmtId="0" fontId="6" fillId="6" borderId="12" xfId="0" applyNumberFormat="1" applyFont="1" applyFill="1" applyBorder="1" applyAlignment="1">
      <alignment horizontal="center"/>
    </xf>
    <xf numFmtId="0" fontId="24" fillId="6" borderId="26" xfId="0" applyNumberFormat="1" applyFont="1" applyFill="1" applyBorder="1" applyAlignment="1">
      <alignment horizontal="center"/>
    </xf>
    <xf numFmtId="0" fontId="24" fillId="6" borderId="25" xfId="0" applyNumberFormat="1" applyFont="1" applyFill="1" applyBorder="1" applyAlignment="1">
      <alignment horizontal="center"/>
    </xf>
    <xf numFmtId="0" fontId="24" fillId="6" borderId="12" xfId="0" applyNumberFormat="1" applyFont="1" applyFill="1" applyBorder="1" applyAlignment="1">
      <alignment horizontal="center"/>
    </xf>
    <xf numFmtId="0" fontId="25" fillId="6" borderId="25" xfId="0" applyNumberFormat="1" applyFont="1" applyFill="1" applyBorder="1" applyAlignment="1">
      <alignment horizontal="right" vertical="center"/>
    </xf>
    <xf numFmtId="0" fontId="25" fillId="6" borderId="12" xfId="0" applyNumberFormat="1" applyFont="1" applyFill="1" applyBorder="1" applyAlignment="1">
      <alignment horizontal="right" vertical="center"/>
    </xf>
    <xf numFmtId="0" fontId="24" fillId="6" borderId="26" xfId="0" applyNumberFormat="1" applyFont="1" applyFill="1" applyBorder="1" applyAlignment="1">
      <alignment horizontal="right" vertical="center"/>
    </xf>
    <xf numFmtId="0" fontId="25" fillId="6" borderId="25" xfId="0" applyNumberFormat="1" applyFont="1" applyFill="1" applyBorder="1" applyAlignment="1">
      <alignment horizontal="right"/>
    </xf>
    <xf numFmtId="0" fontId="25" fillId="6" borderId="12" xfId="0" applyNumberFormat="1" applyFont="1" applyFill="1" applyBorder="1" applyAlignment="1">
      <alignment horizontal="right"/>
    </xf>
    <xf numFmtId="0" fontId="24" fillId="6" borderId="26" xfId="0" applyNumberFormat="1" applyFont="1" applyFill="1" applyBorder="1" applyAlignment="1">
      <alignment horizontal="right"/>
    </xf>
    <xf numFmtId="0" fontId="25" fillId="6" borderId="33" xfId="0" applyNumberFormat="1" applyFont="1" applyFill="1" applyBorder="1" applyAlignment="1">
      <alignment horizontal="right"/>
    </xf>
    <xf numFmtId="0" fontId="25" fillId="6" borderId="34" xfId="0" applyNumberFormat="1" applyFont="1" applyFill="1" applyBorder="1" applyAlignment="1">
      <alignment horizontal="right"/>
    </xf>
    <xf numFmtId="0" fontId="24" fillId="6" borderId="35" xfId="0" applyNumberFormat="1" applyFont="1" applyFill="1" applyBorder="1" applyAlignment="1">
      <alignment horizontal="right"/>
    </xf>
    <xf numFmtId="0" fontId="25" fillId="6" borderId="25" xfId="0" applyNumberFormat="1" applyFont="1" applyFill="1" applyBorder="1" applyAlignment="1">
      <alignment horizontal="center" vertical="center"/>
    </xf>
    <xf numFmtId="0" fontId="25" fillId="6" borderId="25" xfId="0" applyNumberFormat="1" applyFont="1" applyFill="1" applyBorder="1" applyAlignment="1">
      <alignment horizontal="center"/>
    </xf>
    <xf numFmtId="0" fontId="25" fillId="6" borderId="33" xfId="0" applyNumberFormat="1" applyFont="1" applyFill="1" applyBorder="1" applyAlignment="1">
      <alignment horizontal="center"/>
    </xf>
    <xf numFmtId="0" fontId="25" fillId="6" borderId="3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12" fillId="3" borderId="36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6" xfId="0" applyNumberFormat="1" applyFont="1" applyFill="1" applyBorder="1" applyAlignment="1">
      <alignment horizontal="center"/>
    </xf>
    <xf numFmtId="0" fontId="19" fillId="6" borderId="36" xfId="0" applyFont="1" applyFill="1" applyBorder="1" applyAlignment="1">
      <alignment horizontal="center"/>
    </xf>
    <xf numFmtId="0" fontId="8" fillId="3" borderId="38" xfId="0" applyFont="1" applyFill="1" applyBorder="1"/>
    <xf numFmtId="0" fontId="19" fillId="3" borderId="2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vertical="center"/>
    </xf>
    <xf numFmtId="0" fontId="0" fillId="6" borderId="12" xfId="0" applyFill="1" applyBorder="1"/>
    <xf numFmtId="0" fontId="0" fillId="6" borderId="37" xfId="0" applyFill="1" applyBorder="1"/>
    <xf numFmtId="0" fontId="19" fillId="6" borderId="26" xfId="0" applyFont="1" applyFill="1" applyBorder="1" applyAlignment="1">
      <alignment horizontal="center" vertical="center" wrapText="1"/>
    </xf>
    <xf numFmtId="0" fontId="0" fillId="6" borderId="39" xfId="0" applyFill="1" applyBorder="1"/>
    <xf numFmtId="0" fontId="0" fillId="6" borderId="34" xfId="0" applyFill="1" applyBorder="1"/>
    <xf numFmtId="0" fontId="0" fillId="6" borderId="40" xfId="0" applyFill="1" applyBorder="1"/>
    <xf numFmtId="0" fontId="19" fillId="4" borderId="41" xfId="0" applyFont="1" applyFill="1" applyBorder="1" applyAlignment="1">
      <alignment horizontal="center"/>
    </xf>
    <xf numFmtId="0" fontId="0" fillId="4" borderId="12" xfId="0" applyFill="1" applyBorder="1"/>
    <xf numFmtId="0" fontId="12" fillId="4" borderId="21" xfId="0" applyFont="1" applyFill="1" applyBorder="1" applyAlignment="1">
      <alignment horizontal="center"/>
    </xf>
    <xf numFmtId="0" fontId="11" fillId="0" borderId="0" xfId="0" applyFont="1" applyFill="1"/>
    <xf numFmtId="164" fontId="24" fillId="0" borderId="0" xfId="3" applyNumberFormat="1" applyFont="1" applyFill="1" applyBorder="1" applyAlignment="1">
      <alignment horizontal="right"/>
    </xf>
    <xf numFmtId="164" fontId="24" fillId="0" borderId="0" xfId="3" applyNumberFormat="1" applyFont="1" applyFill="1" applyBorder="1" applyAlignment="1">
      <alignment horizontal="center"/>
    </xf>
    <xf numFmtId="0" fontId="0" fillId="6" borderId="20" xfId="0" applyFill="1" applyBorder="1"/>
    <xf numFmtId="0" fontId="25" fillId="6" borderId="25" xfId="0" applyFont="1" applyFill="1" applyBorder="1" applyAlignment="1">
      <alignment horizontal="center" vertical="center"/>
    </xf>
    <xf numFmtId="0" fontId="25" fillId="6" borderId="42" xfId="0" applyNumberFormat="1" applyFont="1" applyFill="1" applyBorder="1" applyAlignment="1">
      <alignment horizontal="center" vertical="center"/>
    </xf>
    <xf numFmtId="0" fontId="25" fillId="6" borderId="12" xfId="0" applyNumberFormat="1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34" xfId="0" applyNumberFormat="1" applyFont="1" applyFill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11" fillId="6" borderId="25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25" fillId="3" borderId="25" xfId="0" applyFont="1" applyFill="1" applyBorder="1" applyAlignment="1"/>
    <xf numFmtId="0" fontId="25" fillId="3" borderId="12" xfId="0" applyFont="1" applyFill="1" applyBorder="1" applyAlignment="1"/>
    <xf numFmtId="0" fontId="25" fillId="3" borderId="25" xfId="0" applyNumberFormat="1" applyFont="1" applyFill="1" applyBorder="1" applyAlignment="1">
      <alignment vertical="center"/>
    </xf>
    <xf numFmtId="0" fontId="25" fillId="3" borderId="12" xfId="0" applyNumberFormat="1" applyFont="1" applyFill="1" applyBorder="1" applyAlignment="1">
      <alignment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25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4" fillId="4" borderId="35" xfId="0" applyNumberFormat="1" applyFont="1" applyFill="1" applyBorder="1" applyAlignment="1">
      <alignment horizontal="right"/>
    </xf>
    <xf numFmtId="0" fontId="24" fillId="5" borderId="35" xfId="0" applyNumberFormat="1" applyFont="1" applyFill="1" applyBorder="1" applyAlignment="1">
      <alignment horizontal="right"/>
    </xf>
    <xf numFmtId="0" fontId="0" fillId="6" borderId="0" xfId="0" applyFill="1"/>
    <xf numFmtId="0" fontId="0" fillId="4" borderId="40" xfId="0" applyFill="1" applyBorder="1"/>
    <xf numFmtId="0" fontId="18" fillId="0" borderId="1" xfId="0" applyFont="1" applyBorder="1" applyAlignment="1">
      <alignment horizontal="center"/>
    </xf>
    <xf numFmtId="0" fontId="29" fillId="6" borderId="25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7" fillId="6" borderId="25" xfId="0" applyNumberFormat="1" applyFont="1" applyFill="1" applyBorder="1" applyAlignment="1">
      <alignment horizontal="center" vertical="center"/>
    </xf>
    <xf numFmtId="0" fontId="27" fillId="6" borderId="12" xfId="0" applyNumberFormat="1" applyFont="1" applyFill="1" applyBorder="1" applyAlignment="1">
      <alignment horizontal="center" vertical="center"/>
    </xf>
    <xf numFmtId="0" fontId="27" fillId="6" borderId="33" xfId="0" applyNumberFormat="1" applyFont="1" applyFill="1" applyBorder="1" applyAlignment="1">
      <alignment horizontal="center" vertical="center"/>
    </xf>
    <xf numFmtId="0" fontId="27" fillId="6" borderId="34" xfId="0" applyNumberFormat="1" applyFont="1" applyFill="1" applyBorder="1" applyAlignment="1">
      <alignment horizontal="center" vertical="center"/>
    </xf>
    <xf numFmtId="0" fontId="22" fillId="0" borderId="3" xfId="0" applyFont="1" applyBorder="1"/>
    <xf numFmtId="0" fontId="31" fillId="0" borderId="3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32" fillId="0" borderId="1" xfId="0" applyFont="1" applyBorder="1"/>
    <xf numFmtId="0" fontId="21" fillId="0" borderId="1" xfId="0" applyFont="1" applyBorder="1" applyAlignment="1">
      <alignment horizontal="center"/>
    </xf>
    <xf numFmtId="0" fontId="28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8" fillId="0" borderId="1" xfId="0" applyFont="1" applyFill="1" applyBorder="1"/>
    <xf numFmtId="9" fontId="0" fillId="0" borderId="1" xfId="3" applyFont="1" applyFill="1" applyBorder="1"/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/>
    <xf numFmtId="9" fontId="8" fillId="0" borderId="1" xfId="3" applyFont="1" applyFill="1" applyBorder="1"/>
    <xf numFmtId="0" fontId="32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2" fillId="0" borderId="1" xfId="0" applyFont="1" applyFill="1" applyBorder="1"/>
    <xf numFmtId="9" fontId="21" fillId="0" borderId="1" xfId="3" applyFont="1" applyFill="1" applyBorder="1"/>
    <xf numFmtId="0" fontId="28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/>
    </xf>
    <xf numFmtId="0" fontId="29" fillId="0" borderId="1" xfId="0" applyFont="1" applyBorder="1"/>
    <xf numFmtId="0" fontId="21" fillId="0" borderId="10" xfId="0" applyFont="1" applyBorder="1" applyAlignment="1">
      <alignment horizontal="center"/>
    </xf>
    <xf numFmtId="164" fontId="21" fillId="0" borderId="6" xfId="3" applyNumberFormat="1" applyFont="1" applyBorder="1"/>
    <xf numFmtId="0" fontId="6" fillId="0" borderId="1" xfId="0" applyFont="1" applyFill="1" applyBorder="1" applyAlignment="1">
      <alignment horizontal="left"/>
    </xf>
    <xf numFmtId="0" fontId="21" fillId="0" borderId="6" xfId="0" applyFont="1" applyBorder="1"/>
    <xf numFmtId="0" fontId="2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0" borderId="6" xfId="0" applyFont="1" applyBorder="1"/>
    <xf numFmtId="0" fontId="21" fillId="0" borderId="10" xfId="0" applyFont="1" applyBorder="1"/>
    <xf numFmtId="0" fontId="22" fillId="0" borderId="17" xfId="0" applyFont="1" applyBorder="1"/>
    <xf numFmtId="0" fontId="0" fillId="9" borderId="10" xfId="0" applyFill="1" applyBorder="1"/>
    <xf numFmtId="0" fontId="0" fillId="9" borderId="1" xfId="0" applyFill="1" applyBorder="1"/>
    <xf numFmtId="0" fontId="0" fillId="9" borderId="6" xfId="0" applyFill="1" applyBorder="1"/>
    <xf numFmtId="0" fontId="0" fillId="9" borderId="11" xfId="0" applyFill="1" applyBorder="1"/>
    <xf numFmtId="0" fontId="0" fillId="9" borderId="7" xfId="0" applyFill="1" applyBorder="1"/>
    <xf numFmtId="0" fontId="3" fillId="9" borderId="8" xfId="0" applyFont="1" applyFill="1" applyBorder="1"/>
    <xf numFmtId="0" fontId="22" fillId="9" borderId="11" xfId="0" applyFont="1" applyFill="1" applyBorder="1"/>
    <xf numFmtId="0" fontId="22" fillId="9" borderId="7" xfId="0" applyFont="1" applyFill="1" applyBorder="1"/>
    <xf numFmtId="0" fontId="22" fillId="9" borderId="43" xfId="0" applyFont="1" applyFill="1" applyBorder="1"/>
    <xf numFmtId="0" fontId="3" fillId="9" borderId="11" xfId="0" applyFont="1" applyFill="1" applyBorder="1"/>
    <xf numFmtId="0" fontId="3" fillId="9" borderId="7" xfId="0" applyFont="1" applyFill="1" applyBorder="1"/>
    <xf numFmtId="0" fontId="0" fillId="0" borderId="5" xfId="0" applyBorder="1"/>
    <xf numFmtId="0" fontId="0" fillId="0" borderId="8" xfId="0" applyBorder="1"/>
    <xf numFmtId="0" fontId="12" fillId="2" borderId="7" xfId="0" applyFont="1" applyFill="1" applyBorder="1" applyAlignment="1">
      <alignment horizontal="center"/>
    </xf>
    <xf numFmtId="0" fontId="18" fillId="0" borderId="0" xfId="0" applyFont="1" applyAlignment="1"/>
    <xf numFmtId="0" fontId="0" fillId="0" borderId="48" xfId="0" applyBorder="1"/>
    <xf numFmtId="0" fontId="0" fillId="0" borderId="3" xfId="0" applyBorder="1"/>
    <xf numFmtId="0" fontId="12" fillId="2" borderId="49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/>
    </xf>
    <xf numFmtId="0" fontId="0" fillId="0" borderId="49" xfId="0" applyBorder="1"/>
    <xf numFmtId="0" fontId="31" fillId="0" borderId="50" xfId="0" applyFont="1" applyBorder="1"/>
    <xf numFmtId="0" fontId="26" fillId="2" borderId="7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wrapText="1"/>
    </xf>
    <xf numFmtId="0" fontId="31" fillId="0" borderId="2" xfId="0" applyFont="1" applyBorder="1"/>
    <xf numFmtId="0" fontId="11" fillId="0" borderId="30" xfId="0" applyFont="1" applyBorder="1" applyAlignment="1"/>
    <xf numFmtId="0" fontId="11" fillId="0" borderId="48" xfId="0" applyFont="1" applyBorder="1" applyAlignment="1"/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0" fillId="0" borderId="54" xfId="0" applyBorder="1"/>
    <xf numFmtId="0" fontId="0" fillId="0" borderId="52" xfId="0" applyBorder="1"/>
    <xf numFmtId="0" fontId="0" fillId="0" borderId="55" xfId="0" applyBorder="1"/>
    <xf numFmtId="0" fontId="18" fillId="0" borderId="29" xfId="0" applyFont="1" applyBorder="1"/>
    <xf numFmtId="0" fontId="18" fillId="0" borderId="1" xfId="0" applyFont="1" applyBorder="1" applyAlignment="1">
      <alignment horizontal="center" vertical="center"/>
    </xf>
    <xf numFmtId="0" fontId="0" fillId="0" borderId="53" xfId="0" applyBorder="1"/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/>
    <xf numFmtId="0" fontId="0" fillId="0" borderId="13" xfId="0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0" fillId="0" borderId="56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31" fillId="0" borderId="49" xfId="0" applyFont="1" applyBorder="1"/>
    <xf numFmtId="0" fontId="31" fillId="0" borderId="44" xfId="0" applyFont="1" applyBorder="1"/>
    <xf numFmtId="0" fontId="31" fillId="0" borderId="8" xfId="0" applyFont="1" applyBorder="1"/>
    <xf numFmtId="0" fontId="28" fillId="0" borderId="1" xfId="0" applyFont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left"/>
    </xf>
    <xf numFmtId="0" fontId="12" fillId="4" borderId="26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24" fillId="4" borderId="33" xfId="0" applyNumberFormat="1" applyFont="1" applyFill="1" applyBorder="1" applyAlignment="1">
      <alignment horizontal="center"/>
    </xf>
    <xf numFmtId="0" fontId="24" fillId="4" borderId="34" xfId="0" applyNumberFormat="1" applyFont="1" applyFill="1" applyBorder="1" applyAlignment="1">
      <alignment horizontal="center"/>
    </xf>
    <xf numFmtId="0" fontId="24" fillId="4" borderId="35" xfId="0" applyNumberFormat="1" applyFont="1" applyFill="1" applyBorder="1" applyAlignment="1">
      <alignment horizontal="center"/>
    </xf>
    <xf numFmtId="0" fontId="24" fillId="4" borderId="59" xfId="0" applyNumberFormat="1" applyFont="1" applyFill="1" applyBorder="1" applyAlignment="1">
      <alignment horizontal="center"/>
    </xf>
    <xf numFmtId="0" fontId="24" fillId="4" borderId="60" xfId="0" applyNumberFormat="1" applyFont="1" applyFill="1" applyBorder="1" applyAlignment="1">
      <alignment horizontal="center"/>
    </xf>
    <xf numFmtId="0" fontId="24" fillId="4" borderId="61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center"/>
    </xf>
    <xf numFmtId="0" fontId="12" fillId="4" borderId="63" xfId="0" applyFont="1" applyFill="1" applyBorder="1" applyAlignment="1">
      <alignment horizontal="center"/>
    </xf>
    <xf numFmtId="0" fontId="19" fillId="4" borderId="59" xfId="0" applyFont="1" applyFill="1" applyBorder="1" applyAlignment="1">
      <alignment horizontal="right"/>
    </xf>
    <xf numFmtId="0" fontId="19" fillId="4" borderId="64" xfId="0" applyFont="1" applyFill="1" applyBorder="1" applyAlignment="1">
      <alignment horizontal="right"/>
    </xf>
    <xf numFmtId="0" fontId="19" fillId="4" borderId="65" xfId="0" applyFont="1" applyFill="1" applyBorder="1" applyAlignment="1">
      <alignment horizontal="right"/>
    </xf>
    <xf numFmtId="0" fontId="11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9" fillId="4" borderId="60" xfId="0" applyFont="1" applyFill="1" applyBorder="1" applyAlignment="1">
      <alignment horizontal="right"/>
    </xf>
    <xf numFmtId="0" fontId="12" fillId="4" borderId="61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19" fillId="4" borderId="61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0" fontId="26" fillId="4" borderId="35" xfId="0" applyFont="1" applyFill="1" applyBorder="1" applyAlignment="1">
      <alignment horizontal="center"/>
    </xf>
    <xf numFmtId="0" fontId="26" fillId="4" borderId="59" xfId="0" applyFont="1" applyFill="1" applyBorder="1" applyAlignment="1">
      <alignment horizontal="right"/>
    </xf>
    <xf numFmtId="0" fontId="26" fillId="4" borderId="60" xfId="0" applyFont="1" applyFill="1" applyBorder="1" applyAlignment="1">
      <alignment horizontal="right"/>
    </xf>
    <xf numFmtId="0" fontId="26" fillId="4" borderId="61" xfId="0" applyFont="1" applyFill="1" applyBorder="1" applyAlignment="1">
      <alignment horizontal="right"/>
    </xf>
    <xf numFmtId="0" fontId="19" fillId="4" borderId="61" xfId="0" applyFont="1" applyFill="1" applyBorder="1" applyAlignment="1">
      <alignment horizontal="right"/>
    </xf>
    <xf numFmtId="0" fontId="6" fillId="4" borderId="33" xfId="0" applyNumberFormat="1" applyFont="1" applyFill="1" applyBorder="1" applyAlignment="1">
      <alignment horizontal="center"/>
    </xf>
    <xf numFmtId="0" fontId="6" fillId="4" borderId="34" xfId="0" applyNumberFormat="1" applyFont="1" applyFill="1" applyBorder="1" applyAlignment="1">
      <alignment horizontal="center"/>
    </xf>
    <xf numFmtId="0" fontId="24" fillId="4" borderId="59" xfId="0" applyNumberFormat="1" applyFont="1" applyFill="1" applyBorder="1" applyAlignment="1">
      <alignment horizontal="right"/>
    </xf>
    <xf numFmtId="0" fontId="24" fillId="4" borderId="60" xfId="0" applyNumberFormat="1" applyFont="1" applyFill="1" applyBorder="1" applyAlignment="1">
      <alignment horizontal="right"/>
    </xf>
    <xf numFmtId="0" fontId="24" fillId="4" borderId="61" xfId="0" applyNumberFormat="1" applyFont="1" applyFill="1" applyBorder="1" applyAlignment="1">
      <alignment horizontal="right"/>
    </xf>
    <xf numFmtId="0" fontId="24" fillId="6" borderId="33" xfId="0" applyNumberFormat="1" applyFont="1" applyFill="1" applyBorder="1" applyAlignment="1">
      <alignment horizontal="center"/>
    </xf>
    <xf numFmtId="0" fontId="24" fillId="6" borderId="34" xfId="0" applyNumberFormat="1" applyFont="1" applyFill="1" applyBorder="1" applyAlignment="1">
      <alignment horizontal="center"/>
    </xf>
    <xf numFmtId="0" fontId="24" fillId="6" borderId="35" xfId="0" applyNumberFormat="1" applyFont="1" applyFill="1" applyBorder="1" applyAlignment="1">
      <alignment horizontal="center"/>
    </xf>
    <xf numFmtId="0" fontId="24" fillId="7" borderId="59" xfId="0" applyNumberFormat="1" applyFont="1" applyFill="1" applyBorder="1" applyAlignment="1">
      <alignment horizontal="center"/>
    </xf>
    <xf numFmtId="0" fontId="24" fillId="3" borderId="60" xfId="0" applyNumberFormat="1" applyFont="1" applyFill="1" applyBorder="1" applyAlignment="1">
      <alignment horizontal="right"/>
    </xf>
    <xf numFmtId="0" fontId="24" fillId="3" borderId="61" xfId="0" applyNumberFormat="1" applyFont="1" applyFill="1" applyBorder="1" applyAlignment="1">
      <alignment horizontal="right"/>
    </xf>
    <xf numFmtId="0" fontId="11" fillId="6" borderId="62" xfId="0" applyFont="1" applyFill="1" applyBorder="1" applyAlignment="1">
      <alignment horizontal="center"/>
    </xf>
    <xf numFmtId="0" fontId="12" fillId="6" borderId="63" xfId="0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24" fillId="6" borderId="35" xfId="0" applyFont="1" applyFill="1" applyBorder="1" applyAlignment="1">
      <alignment horizontal="center"/>
    </xf>
    <xf numFmtId="0" fontId="30" fillId="6" borderId="35" xfId="0" applyFont="1" applyFill="1" applyBorder="1" applyAlignment="1">
      <alignment horizontal="center"/>
    </xf>
    <xf numFmtId="0" fontId="19" fillId="3" borderId="59" xfId="0" applyFont="1" applyFill="1" applyBorder="1" applyAlignment="1">
      <alignment horizontal="right"/>
    </xf>
    <xf numFmtId="0" fontId="19" fillId="3" borderId="64" xfId="0" applyFont="1" applyFill="1" applyBorder="1" applyAlignment="1">
      <alignment horizontal="right"/>
    </xf>
    <xf numFmtId="0" fontId="12" fillId="3" borderId="65" xfId="0" applyFont="1" applyFill="1" applyBorder="1" applyAlignment="1">
      <alignment horizontal="center"/>
    </xf>
    <xf numFmtId="0" fontId="19" fillId="3" borderId="60" xfId="0" applyFont="1" applyFill="1" applyBorder="1" applyAlignment="1">
      <alignment horizontal="right"/>
    </xf>
    <xf numFmtId="0" fontId="12" fillId="7" borderId="61" xfId="0" applyFont="1" applyFill="1" applyBorder="1" applyAlignment="1">
      <alignment horizontal="center"/>
    </xf>
    <xf numFmtId="0" fontId="24" fillId="3" borderId="59" xfId="0" applyFont="1" applyFill="1" applyBorder="1" applyAlignment="1">
      <alignment horizontal="right"/>
    </xf>
    <xf numFmtId="0" fontId="24" fillId="3" borderId="60" xfId="0" applyFont="1" applyFill="1" applyBorder="1" applyAlignment="1">
      <alignment horizontal="right"/>
    </xf>
    <xf numFmtId="0" fontId="24" fillId="7" borderId="61" xfId="0" applyFont="1" applyFill="1" applyBorder="1" applyAlignment="1">
      <alignment horizontal="center"/>
    </xf>
    <xf numFmtId="0" fontId="26" fillId="3" borderId="59" xfId="0" applyFont="1" applyFill="1" applyBorder="1" applyAlignment="1">
      <alignment horizontal="right"/>
    </xf>
    <xf numFmtId="0" fontId="26" fillId="3" borderId="60" xfId="0" applyFont="1" applyFill="1" applyBorder="1" applyAlignment="1">
      <alignment horizontal="right"/>
    </xf>
    <xf numFmtId="0" fontId="30" fillId="3" borderId="61" xfId="0" applyFont="1" applyFill="1" applyBorder="1" applyAlignment="1">
      <alignment horizontal="center"/>
    </xf>
    <xf numFmtId="0" fontId="19" fillId="3" borderId="61" xfId="0" applyFont="1" applyFill="1" applyBorder="1" applyAlignment="1">
      <alignment horizontal="right"/>
    </xf>
    <xf numFmtId="0" fontId="24" fillId="3" borderId="59" xfId="0" applyNumberFormat="1" applyFont="1" applyFill="1" applyBorder="1" applyAlignment="1">
      <alignment horizontal="right"/>
    </xf>
    <xf numFmtId="0" fontId="20" fillId="3" borderId="33" xfId="0" applyFont="1" applyFill="1" applyBorder="1" applyAlignment="1">
      <alignment horizontal="right"/>
    </xf>
    <xf numFmtId="0" fontId="25" fillId="3" borderId="62" xfId="0" applyNumberFormat="1" applyFont="1" applyFill="1" applyBorder="1" applyAlignment="1">
      <alignment horizontal="right" vertical="center"/>
    </xf>
    <xf numFmtId="0" fontId="10" fillId="3" borderId="63" xfId="0" applyNumberFormat="1" applyFont="1" applyFill="1" applyBorder="1" applyAlignment="1">
      <alignment horizontal="right" vertical="center"/>
    </xf>
    <xf numFmtId="0" fontId="25" fillId="3" borderId="34" xfId="0" applyNumberFormat="1" applyFont="1" applyFill="1" applyBorder="1" applyAlignment="1">
      <alignment horizontal="right" vertical="center"/>
    </xf>
    <xf numFmtId="0" fontId="12" fillId="3" borderId="35" xfId="0" applyFont="1" applyFill="1" applyBorder="1" applyAlignment="1">
      <alignment horizontal="right"/>
    </xf>
    <xf numFmtId="0" fontId="25" fillId="3" borderId="33" xfId="0" applyFont="1" applyFill="1" applyBorder="1" applyAlignment="1">
      <alignment horizontal="right"/>
    </xf>
    <xf numFmtId="0" fontId="24" fillId="3" borderId="35" xfId="0" applyNumberFormat="1" applyFont="1" applyFill="1" applyBorder="1" applyAlignment="1">
      <alignment horizontal="right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right"/>
    </xf>
    <xf numFmtId="0" fontId="25" fillId="3" borderId="33" xfId="0" applyNumberFormat="1" applyFont="1" applyFill="1" applyBorder="1" applyAlignment="1">
      <alignment horizontal="right"/>
    </xf>
    <xf numFmtId="0" fontId="25" fillId="3" borderId="34" xfId="0" applyNumberFormat="1" applyFont="1" applyFill="1" applyBorder="1" applyAlignment="1">
      <alignment horizontal="right"/>
    </xf>
    <xf numFmtId="0" fontId="24" fillId="3" borderId="35" xfId="0" applyNumberFormat="1" applyFont="1" applyFill="1" applyBorder="1" applyAlignment="1">
      <alignment horizontal="right"/>
    </xf>
    <xf numFmtId="0" fontId="24" fillId="5" borderId="33" xfId="0" applyNumberFormat="1" applyFont="1" applyFill="1" applyBorder="1" applyAlignment="1">
      <alignment horizontal="right"/>
    </xf>
    <xf numFmtId="0" fontId="24" fillId="5" borderId="34" xfId="0" applyNumberFormat="1" applyFont="1" applyFill="1" applyBorder="1" applyAlignment="1">
      <alignment horizontal="right"/>
    </xf>
    <xf numFmtId="0" fontId="25" fillId="3" borderId="64" xfId="0" applyNumberFormat="1" applyFont="1" applyFill="1" applyBorder="1" applyAlignment="1">
      <alignment horizontal="right" vertical="center"/>
    </xf>
    <xf numFmtId="0" fontId="10" fillId="5" borderId="65" xfId="0" applyNumberFormat="1" applyFont="1" applyFill="1" applyBorder="1" applyAlignment="1">
      <alignment horizontal="right" vertical="center"/>
    </xf>
    <xf numFmtId="0" fontId="25" fillId="3" borderId="60" xfId="0" applyNumberFormat="1" applyFont="1" applyFill="1" applyBorder="1" applyAlignment="1">
      <alignment horizontal="right" vertical="center"/>
    </xf>
    <xf numFmtId="0" fontId="19" fillId="5" borderId="61" xfId="0" applyFont="1" applyFill="1" applyBorder="1" applyAlignment="1">
      <alignment horizontal="right"/>
    </xf>
    <xf numFmtId="0" fontId="24" fillId="5" borderId="61" xfId="0" applyNumberFormat="1" applyFont="1" applyFill="1" applyBorder="1" applyAlignment="1">
      <alignment horizontal="right" vertical="center"/>
    </xf>
    <xf numFmtId="0" fontId="26" fillId="3" borderId="59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5" borderId="61" xfId="0" applyFont="1" applyFill="1" applyBorder="1" applyAlignment="1">
      <alignment horizontal="center"/>
    </xf>
    <xf numFmtId="0" fontId="24" fillId="5" borderId="61" xfId="0" applyNumberFormat="1" applyFont="1" applyFill="1" applyBorder="1" applyAlignment="1">
      <alignment horizontal="right"/>
    </xf>
    <xf numFmtId="0" fontId="24" fillId="5" borderId="59" xfId="0" applyNumberFormat="1" applyFont="1" applyFill="1" applyBorder="1" applyAlignment="1">
      <alignment horizontal="right"/>
    </xf>
    <xf numFmtId="0" fontId="24" fillId="5" borderId="66" xfId="0" applyNumberFormat="1" applyFont="1" applyFill="1" applyBorder="1" applyAlignment="1">
      <alignment horizontal="right"/>
    </xf>
    <xf numFmtId="0" fontId="32" fillId="6" borderId="55" xfId="0" applyNumberFormat="1" applyFont="1" applyFill="1" applyBorder="1" applyAlignment="1">
      <alignment horizontal="right"/>
    </xf>
    <xf numFmtId="0" fontId="20" fillId="4" borderId="33" xfId="0" applyFont="1" applyFill="1" applyBorder="1" applyAlignment="1">
      <alignment horizontal="right"/>
    </xf>
    <xf numFmtId="0" fontId="25" fillId="4" borderId="62" xfId="0" applyNumberFormat="1" applyFont="1" applyFill="1" applyBorder="1" applyAlignment="1">
      <alignment horizontal="right" vertical="center"/>
    </xf>
    <xf numFmtId="0" fontId="10" fillId="4" borderId="63" xfId="0" applyNumberFormat="1" applyFont="1" applyFill="1" applyBorder="1" applyAlignment="1">
      <alignment horizontal="right" vertical="center"/>
    </xf>
    <xf numFmtId="0" fontId="25" fillId="4" borderId="34" xfId="0" applyNumberFormat="1" applyFont="1" applyFill="1" applyBorder="1" applyAlignment="1">
      <alignment horizontal="right" vertical="center"/>
    </xf>
    <xf numFmtId="0" fontId="10" fillId="4" borderId="35" xfId="0" applyNumberFormat="1" applyFont="1" applyFill="1" applyBorder="1" applyAlignment="1">
      <alignment horizontal="right" vertical="center"/>
    </xf>
    <xf numFmtId="0" fontId="19" fillId="4" borderId="35" xfId="0" applyFont="1" applyFill="1" applyBorder="1" applyAlignment="1">
      <alignment horizontal="right"/>
    </xf>
    <xf numFmtId="0" fontId="27" fillId="4" borderId="33" xfId="0" applyFont="1" applyFill="1" applyBorder="1" applyAlignment="1">
      <alignment horizontal="right"/>
    </xf>
    <xf numFmtId="0" fontId="27" fillId="4" borderId="34" xfId="0" applyFont="1" applyFill="1" applyBorder="1" applyAlignment="1">
      <alignment horizontal="right"/>
    </xf>
    <xf numFmtId="0" fontId="26" fillId="4" borderId="35" xfId="0" applyNumberFormat="1" applyFont="1" applyFill="1" applyBorder="1" applyAlignment="1">
      <alignment horizontal="right" vertical="center"/>
    </xf>
    <xf numFmtId="0" fontId="20" fillId="4" borderId="34" xfId="0" applyFont="1" applyFill="1" applyBorder="1" applyAlignment="1">
      <alignment horizontal="right"/>
    </xf>
    <xf numFmtId="0" fontId="24" fillId="4" borderId="35" xfId="0" applyNumberFormat="1" applyFont="1" applyFill="1" applyBorder="1" applyAlignment="1">
      <alignment horizontal="right" vertical="center"/>
    </xf>
    <xf numFmtId="0" fontId="25" fillId="4" borderId="33" xfId="0" applyNumberFormat="1" applyFont="1" applyFill="1" applyBorder="1" applyAlignment="1">
      <alignment horizontal="right"/>
    </xf>
    <xf numFmtId="0" fontId="25" fillId="4" borderId="34" xfId="0" applyNumberFormat="1" applyFont="1" applyFill="1" applyBorder="1" applyAlignment="1">
      <alignment horizontal="right"/>
    </xf>
    <xf numFmtId="0" fontId="24" fillId="4" borderId="34" xfId="0" applyNumberFormat="1" applyFont="1" applyFill="1" applyBorder="1" applyAlignment="1">
      <alignment horizontal="right"/>
    </xf>
    <xf numFmtId="0" fontId="25" fillId="4" borderId="64" xfId="0" applyNumberFormat="1" applyFont="1" applyFill="1" applyBorder="1" applyAlignment="1">
      <alignment horizontal="right" vertical="center"/>
    </xf>
    <xf numFmtId="0" fontId="19" fillId="8" borderId="65" xfId="0" applyFont="1" applyFill="1" applyBorder="1" applyAlignment="1">
      <alignment horizontal="right"/>
    </xf>
    <xf numFmtId="0" fontId="10" fillId="8" borderId="61" xfId="0" applyNumberFormat="1" applyFont="1" applyFill="1" applyBorder="1" applyAlignment="1">
      <alignment horizontal="right" vertical="center"/>
    </xf>
    <xf numFmtId="0" fontId="25" fillId="4" borderId="60" xfId="0" applyNumberFormat="1" applyFont="1" applyFill="1" applyBorder="1" applyAlignment="1">
      <alignment horizontal="right" vertical="center"/>
    </xf>
    <xf numFmtId="0" fontId="19" fillId="8" borderId="61" xfId="0" applyFont="1" applyFill="1" applyBorder="1" applyAlignment="1">
      <alignment horizontal="right"/>
    </xf>
    <xf numFmtId="0" fontId="26" fillId="8" borderId="61" xfId="0" applyNumberFormat="1" applyFont="1" applyFill="1" applyBorder="1" applyAlignment="1">
      <alignment horizontal="right" vertical="center"/>
    </xf>
    <xf numFmtId="0" fontId="24" fillId="8" borderId="61" xfId="0" applyNumberFormat="1" applyFont="1" applyFill="1" applyBorder="1" applyAlignment="1">
      <alignment horizontal="right" vertical="center"/>
    </xf>
    <xf numFmtId="0" fontId="24" fillId="8" borderId="61" xfId="0" applyNumberFormat="1" applyFont="1" applyFill="1" applyBorder="1" applyAlignment="1">
      <alignment horizontal="right"/>
    </xf>
    <xf numFmtId="0" fontId="32" fillId="8" borderId="65" xfId="0" applyNumberFormat="1" applyFont="1" applyFill="1" applyBorder="1" applyAlignment="1">
      <alignment horizontal="right"/>
    </xf>
    <xf numFmtId="0" fontId="24" fillId="4" borderId="20" xfId="0" applyNumberFormat="1" applyFont="1" applyFill="1" applyBorder="1" applyAlignment="1">
      <alignment horizontal="center"/>
    </xf>
    <xf numFmtId="0" fontId="24" fillId="4" borderId="20" xfId="0" applyNumberFormat="1" applyFont="1" applyFill="1" applyBorder="1" applyAlignment="1">
      <alignment horizontal="right"/>
    </xf>
    <xf numFmtId="0" fontId="24" fillId="4" borderId="62" xfId="0" applyNumberFormat="1" applyFont="1" applyFill="1" applyBorder="1" applyAlignment="1">
      <alignment horizontal="right"/>
    </xf>
    <xf numFmtId="0" fontId="24" fillId="4" borderId="64" xfId="0" applyNumberFormat="1" applyFont="1" applyFill="1" applyBorder="1" applyAlignment="1">
      <alignment horizontal="right"/>
    </xf>
    <xf numFmtId="0" fontId="0" fillId="0" borderId="53" xfId="0" applyFill="1" applyBorder="1"/>
    <xf numFmtId="0" fontId="37" fillId="0" borderId="0" xfId="0" applyFont="1"/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17" xfId="0" applyBorder="1"/>
    <xf numFmtId="0" fontId="21" fillId="0" borderId="1" xfId="0" applyFont="1" applyBorder="1"/>
    <xf numFmtId="0" fontId="0" fillId="10" borderId="0" xfId="0" applyFill="1"/>
    <xf numFmtId="14" fontId="37" fillId="0" borderId="0" xfId="0" applyNumberFormat="1" applyFont="1"/>
    <xf numFmtId="0" fontId="3" fillId="0" borderId="17" xfId="0" applyFont="1" applyBorder="1"/>
    <xf numFmtId="0" fontId="3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11" fillId="3" borderId="34" xfId="0" applyNumberFormat="1" applyFont="1" applyFill="1" applyBorder="1"/>
    <xf numFmtId="0" fontId="11" fillId="3" borderId="40" xfId="0" applyFont="1" applyFill="1" applyBorder="1"/>
    <xf numFmtId="0" fontId="11" fillId="3" borderId="67" xfId="0" applyFont="1" applyFill="1" applyBorder="1"/>
    <xf numFmtId="0" fontId="11" fillId="3" borderId="12" xfId="0" applyFont="1" applyFill="1" applyBorder="1"/>
    <xf numFmtId="0" fontId="11" fillId="3" borderId="12" xfId="0" applyNumberFormat="1" applyFont="1" applyFill="1" applyBorder="1"/>
    <xf numFmtId="0" fontId="11" fillId="4" borderId="12" xfId="0" applyFont="1" applyFill="1" applyBorder="1" applyAlignment="1">
      <alignment horizontal="center" vertical="center"/>
    </xf>
    <xf numFmtId="164" fontId="11" fillId="4" borderId="12" xfId="3" applyNumberFormat="1" applyFont="1" applyFill="1" applyBorder="1"/>
    <xf numFmtId="0" fontId="11" fillId="4" borderId="12" xfId="0" applyFont="1" applyFill="1" applyBorder="1"/>
    <xf numFmtId="0" fontId="11" fillId="4" borderId="12" xfId="0" applyNumberFormat="1" applyFont="1" applyFill="1" applyBorder="1"/>
    <xf numFmtId="0" fontId="11" fillId="4" borderId="12" xfId="0" applyFont="1" applyFill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11" fillId="0" borderId="0" xfId="0" pivotButton="1" applyFont="1"/>
    <xf numFmtId="0" fontId="21" fillId="0" borderId="0" xfId="0" applyNumberFormat="1" applyFont="1"/>
    <xf numFmtId="0" fontId="0" fillId="0" borderId="12" xfId="0" applyNumberFormat="1" applyBorder="1"/>
    <xf numFmtId="0" fontId="21" fillId="0" borderId="12" xfId="0" applyNumberFormat="1" applyFont="1" applyBorder="1"/>
    <xf numFmtId="0" fontId="0" fillId="0" borderId="0" xfId="0" pivotButton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21" fillId="0" borderId="0" xfId="0" pivotButton="1" applyFont="1" applyAlignment="1">
      <alignment horizontal="center" vertical="center"/>
    </xf>
    <xf numFmtId="0" fontId="3" fillId="0" borderId="12" xfId="0" applyNumberFormat="1" applyFont="1" applyBorder="1"/>
    <xf numFmtId="0" fontId="3" fillId="0" borderId="12" xfId="0" applyFont="1" applyBorder="1"/>
    <xf numFmtId="0" fontId="3" fillId="0" borderId="12" xfId="0" applyFont="1" applyBorder="1" applyAlignment="1">
      <alignment horizontal="left"/>
    </xf>
    <xf numFmtId="0" fontId="0" fillId="0" borderId="37" xfId="0" pivotButton="1" applyBorder="1"/>
    <xf numFmtId="0" fontId="0" fillId="0" borderId="68" xfId="0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2" fillId="9" borderId="69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12" fillId="0" borderId="70" xfId="0" pivotButton="1" applyFont="1" applyBorder="1"/>
    <xf numFmtId="0" fontId="12" fillId="0" borderId="70" xfId="0" applyFont="1" applyBorder="1"/>
    <xf numFmtId="0" fontId="0" fillId="0" borderId="71" xfId="0" applyBorder="1" applyAlignment="1">
      <alignment horizontal="left"/>
    </xf>
    <xf numFmtId="0" fontId="0" fillId="0" borderId="72" xfId="0" applyNumberFormat="1" applyBorder="1"/>
    <xf numFmtId="0" fontId="21" fillId="0" borderId="72" xfId="0" applyNumberFormat="1" applyFont="1" applyBorder="1"/>
    <xf numFmtId="0" fontId="12" fillId="0" borderId="73" xfId="0" applyFont="1" applyBorder="1"/>
    <xf numFmtId="0" fontId="0" fillId="0" borderId="68" xfId="0" applyBorder="1" applyAlignment="1">
      <alignment vertical="center"/>
    </xf>
    <xf numFmtId="0" fontId="21" fillId="0" borderId="68" xfId="0" applyFont="1" applyBorder="1" applyAlignment="1">
      <alignment vertical="center"/>
    </xf>
    <xf numFmtId="0" fontId="3" fillId="9" borderId="74" xfId="0" applyFont="1" applyFill="1" applyBorder="1" applyAlignment="1">
      <alignment horizontal="center" vertical="center"/>
    </xf>
    <xf numFmtId="0" fontId="3" fillId="0" borderId="70" xfId="0" applyFont="1" applyBorder="1"/>
    <xf numFmtId="0" fontId="3" fillId="0" borderId="73" xfId="0" applyFont="1" applyBorder="1"/>
    <xf numFmtId="0" fontId="3" fillId="0" borderId="11" xfId="0" applyFont="1" applyBorder="1" applyAlignment="1">
      <alignment horizontal="right"/>
    </xf>
    <xf numFmtId="0" fontId="3" fillId="0" borderId="7" xfId="0" applyFont="1" applyBorder="1"/>
    <xf numFmtId="164" fontId="22" fillId="0" borderId="8" xfId="3" applyNumberFormat="1" applyFont="1" applyBorder="1"/>
    <xf numFmtId="0" fontId="11" fillId="3" borderId="2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18" fillId="11" borderId="0" xfId="0" applyFont="1" applyFill="1" applyBorder="1"/>
    <xf numFmtId="0" fontId="18" fillId="11" borderId="0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21" fillId="0" borderId="12" xfId="0" applyFont="1" applyBorder="1"/>
    <xf numFmtId="0" fontId="39" fillId="10" borderId="0" xfId="0" applyFont="1" applyFill="1" applyAlignment="1">
      <alignment horizontal="center"/>
    </xf>
    <xf numFmtId="0" fontId="38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9" fillId="4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24" fillId="4" borderId="22" xfId="0" applyNumberFormat="1" applyFont="1" applyFill="1" applyBorder="1" applyAlignment="1">
      <alignment horizontal="center" vertical="center"/>
    </xf>
    <xf numFmtId="0" fontId="24" fillId="4" borderId="23" xfId="0" applyNumberFormat="1" applyFont="1" applyFill="1" applyBorder="1" applyAlignment="1">
      <alignment horizontal="center" vertical="center"/>
    </xf>
    <xf numFmtId="0" fontId="24" fillId="4" borderId="24" xfId="0" applyNumberFormat="1" applyFont="1" applyFill="1" applyBorder="1" applyAlignment="1">
      <alignment horizontal="center" vertical="center"/>
    </xf>
    <xf numFmtId="0" fontId="24" fillId="5" borderId="22" xfId="0" applyNumberFormat="1" applyFont="1" applyFill="1" applyBorder="1" applyAlignment="1">
      <alignment horizontal="center" vertical="center"/>
    </xf>
    <xf numFmtId="0" fontId="24" fillId="5" borderId="23" xfId="0" applyNumberFormat="1" applyFont="1" applyFill="1" applyBorder="1" applyAlignment="1">
      <alignment horizontal="center" vertical="center"/>
    </xf>
    <xf numFmtId="0" fontId="24" fillId="5" borderId="24" xfId="0" applyNumberFormat="1" applyFont="1" applyFill="1" applyBorder="1" applyAlignment="1">
      <alignment horizontal="center" vertical="center"/>
    </xf>
    <xf numFmtId="0" fontId="24" fillId="3" borderId="22" xfId="0" applyNumberFormat="1" applyFont="1" applyFill="1" applyBorder="1" applyAlignment="1">
      <alignment horizontal="center" vertical="center"/>
    </xf>
    <xf numFmtId="0" fontId="24" fillId="3" borderId="23" xfId="0" applyNumberFormat="1" applyFont="1" applyFill="1" applyBorder="1" applyAlignment="1">
      <alignment horizontal="center" vertical="center"/>
    </xf>
    <xf numFmtId="0" fontId="24" fillId="3" borderId="24" xfId="0" applyNumberFormat="1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13" xfId="0" applyFont="1" applyBorder="1" applyAlignment="1">
      <alignment horizontal="center"/>
    </xf>
  </cellXfs>
  <cellStyles count="18">
    <cellStyle name="Hyperlink 2" xfId="9"/>
    <cellStyle name="Normal" xfId="0" builtinId="0"/>
    <cellStyle name="Normal 2" xfId="2"/>
    <cellStyle name="Normal 2 2" xfId="5"/>
    <cellStyle name="Normal 2 2 2" xfId="10"/>
    <cellStyle name="Normal 2 2 3" xfId="15"/>
    <cellStyle name="Normal 2 2 4" xfId="12"/>
    <cellStyle name="Normal 2 3" xfId="8"/>
    <cellStyle name="Normal 3" xfId="1"/>
    <cellStyle name="Normal 3 2" xfId="6"/>
    <cellStyle name="Normal 3 2 2" xfId="16"/>
    <cellStyle name="Normal 3 2 3" xfId="13"/>
    <cellStyle name="Normal 4" xfId="4"/>
    <cellStyle name="Percent" xfId="3" builtinId="5"/>
    <cellStyle name="Percent 2" xfId="11"/>
    <cellStyle name="Percent 3" xfId="7"/>
    <cellStyle name="Percent 3 2" xfId="17"/>
    <cellStyle name="Percent 3 3" xfId="14"/>
  </cellStyles>
  <dxfs count="3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color rgb="FFC00000"/>
      </font>
    </dxf>
    <dxf>
      <font>
        <color rgb="FFC0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/>
    </dxf>
    <dxf>
      <alignment vertical="center"/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vertical="center"/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color rgb="FFC00000"/>
      </font>
    </dxf>
    <dxf>
      <font>
        <color rgb="FFC0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/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T pg sritis'!A1"/><Relationship Id="rId3" Type="http://schemas.openxmlformats.org/officeDocument/2006/relationships/hyperlink" Target="#'ST skaiciai'!A1"/><Relationship Id="rId7" Type="http://schemas.openxmlformats.org/officeDocument/2006/relationships/hyperlink" Target="#'ST pg salis'!A1"/><Relationship Id="rId2" Type="http://schemas.openxmlformats.org/officeDocument/2006/relationships/hyperlink" Target="#'SM pag pakopas'!A1"/><Relationship Id="rId1" Type="http://schemas.openxmlformats.org/officeDocument/2006/relationships/hyperlink" Target="#'SM skaiciai'!A1"/><Relationship Id="rId6" Type="http://schemas.openxmlformats.org/officeDocument/2006/relationships/hyperlink" Target="#'SM pg sritis'!A1"/><Relationship Id="rId11" Type="http://schemas.openxmlformats.org/officeDocument/2006/relationships/hyperlink" Target="#'Isvykstantys pg MSI'!A1"/><Relationship Id="rId5" Type="http://schemas.openxmlformats.org/officeDocument/2006/relationships/hyperlink" Target="#'SM pg salis'!A1"/><Relationship Id="rId10" Type="http://schemas.openxmlformats.org/officeDocument/2006/relationships/hyperlink" Target="#'Atvykstantys pg MSI'!A1"/><Relationship Id="rId4" Type="http://schemas.openxmlformats.org/officeDocument/2006/relationships/hyperlink" Target="#'SM pg regionus'!A1"/><Relationship Id="rId9" Type="http://schemas.openxmlformats.org/officeDocument/2006/relationships/hyperlink" Target="#'ST pg regionu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itulin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5</xdr:row>
      <xdr:rowOff>144780</xdr:rowOff>
    </xdr:from>
    <xdr:to>
      <xdr:col>15</xdr:col>
      <xdr:colOff>731520</xdr:colOff>
      <xdr:row>6</xdr:row>
      <xdr:rowOff>175260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23AEC14-8315-4F04-8ACC-B3602EBED156}"/>
            </a:ext>
          </a:extLst>
        </xdr:cNvPr>
        <xdr:cNvSpPr/>
      </xdr:nvSpPr>
      <xdr:spPr>
        <a:xfrm>
          <a:off x="4229100" y="1150620"/>
          <a:ext cx="5890260" cy="213360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Studentų mobilumas</a:t>
          </a:r>
        </a:p>
      </xdr:txBody>
    </xdr:sp>
    <xdr:clientData/>
  </xdr:twoCellAnchor>
  <xdr:twoCellAnchor>
    <xdr:from>
      <xdr:col>6</xdr:col>
      <xdr:colOff>563880</xdr:colOff>
      <xdr:row>7</xdr:row>
      <xdr:rowOff>22860</xdr:rowOff>
    </xdr:from>
    <xdr:to>
      <xdr:col>15</xdr:col>
      <xdr:colOff>723900</xdr:colOff>
      <xdr:row>8</xdr:row>
      <xdr:rowOff>7620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6F16FDB8-7F4B-4CA9-96C0-CE328AD7D1CF}"/>
            </a:ext>
          </a:extLst>
        </xdr:cNvPr>
        <xdr:cNvSpPr/>
      </xdr:nvSpPr>
      <xdr:spPr>
        <a:xfrm>
          <a:off x="4221480" y="1440180"/>
          <a:ext cx="5890260" cy="213360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Studentų mobilumas pagal studijų pakopas</a:t>
          </a:r>
        </a:p>
      </xdr:txBody>
    </xdr:sp>
    <xdr:clientData/>
  </xdr:twoCellAnchor>
  <xdr:twoCellAnchor>
    <xdr:from>
      <xdr:col>6</xdr:col>
      <xdr:colOff>571500</xdr:colOff>
      <xdr:row>12</xdr:row>
      <xdr:rowOff>167640</xdr:rowOff>
    </xdr:from>
    <xdr:to>
      <xdr:col>15</xdr:col>
      <xdr:colOff>731520</xdr:colOff>
      <xdr:row>13</xdr:row>
      <xdr:rowOff>152400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468D5A3-7A2F-4A15-910B-1E662ADF6B49}"/>
            </a:ext>
          </a:extLst>
        </xdr:cNvPr>
        <xdr:cNvSpPr/>
      </xdr:nvSpPr>
      <xdr:spPr>
        <a:xfrm>
          <a:off x="4229100" y="2727960"/>
          <a:ext cx="5890260" cy="2133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Darbuotojų mobilumas</a:t>
          </a:r>
        </a:p>
      </xdr:txBody>
    </xdr:sp>
    <xdr:clientData/>
  </xdr:twoCellAnchor>
  <xdr:twoCellAnchor>
    <xdr:from>
      <xdr:col>6</xdr:col>
      <xdr:colOff>571500</xdr:colOff>
      <xdr:row>11</xdr:row>
      <xdr:rowOff>68580</xdr:rowOff>
    </xdr:from>
    <xdr:to>
      <xdr:col>15</xdr:col>
      <xdr:colOff>731520</xdr:colOff>
      <xdr:row>12</xdr:row>
      <xdr:rowOff>53340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46C7910-EF32-4BB0-874D-30A81024E00B}"/>
            </a:ext>
          </a:extLst>
        </xdr:cNvPr>
        <xdr:cNvSpPr/>
      </xdr:nvSpPr>
      <xdr:spPr>
        <a:xfrm>
          <a:off x="4229100" y="2400300"/>
          <a:ext cx="5890260" cy="213360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Studentų</a:t>
          </a:r>
          <a:r>
            <a:rPr lang="lt-LT" sz="1400" baseline="0"/>
            <a:t> mobilumas pagal regionus</a:t>
          </a:r>
          <a:endParaRPr lang="lt-LT" sz="1400"/>
        </a:p>
      </xdr:txBody>
    </xdr:sp>
    <xdr:clientData/>
  </xdr:twoCellAnchor>
  <xdr:twoCellAnchor>
    <xdr:from>
      <xdr:col>6</xdr:col>
      <xdr:colOff>563880</xdr:colOff>
      <xdr:row>8</xdr:row>
      <xdr:rowOff>99060</xdr:rowOff>
    </xdr:from>
    <xdr:to>
      <xdr:col>15</xdr:col>
      <xdr:colOff>723900</xdr:colOff>
      <xdr:row>9</xdr:row>
      <xdr:rowOff>83820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AFFE9DD-7F88-44E1-BBF2-81527EC0B26C}"/>
            </a:ext>
          </a:extLst>
        </xdr:cNvPr>
        <xdr:cNvSpPr/>
      </xdr:nvSpPr>
      <xdr:spPr>
        <a:xfrm>
          <a:off x="4221480" y="1744980"/>
          <a:ext cx="5890260" cy="213360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Studentų mobilumas pagal mobilumo šalis</a:t>
          </a:r>
        </a:p>
      </xdr:txBody>
    </xdr:sp>
    <xdr:clientData/>
  </xdr:twoCellAnchor>
  <xdr:twoCellAnchor>
    <xdr:from>
      <xdr:col>6</xdr:col>
      <xdr:colOff>571500</xdr:colOff>
      <xdr:row>9</xdr:row>
      <xdr:rowOff>198120</xdr:rowOff>
    </xdr:from>
    <xdr:to>
      <xdr:col>15</xdr:col>
      <xdr:colOff>731520</xdr:colOff>
      <xdr:row>10</xdr:row>
      <xdr:rowOff>182880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8309172-A77C-436A-8FD7-23C3C57DC94F}"/>
            </a:ext>
          </a:extLst>
        </xdr:cNvPr>
        <xdr:cNvSpPr/>
      </xdr:nvSpPr>
      <xdr:spPr>
        <a:xfrm>
          <a:off x="4229100" y="2072640"/>
          <a:ext cx="5890260" cy="213360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Studentų mobilumas pagal studijų sritis</a:t>
          </a:r>
        </a:p>
      </xdr:txBody>
    </xdr:sp>
    <xdr:clientData/>
  </xdr:twoCellAnchor>
  <xdr:twoCellAnchor>
    <xdr:from>
      <xdr:col>6</xdr:col>
      <xdr:colOff>586740</xdr:colOff>
      <xdr:row>14</xdr:row>
      <xdr:rowOff>38100</xdr:rowOff>
    </xdr:from>
    <xdr:to>
      <xdr:col>15</xdr:col>
      <xdr:colOff>746760</xdr:colOff>
      <xdr:row>15</xdr:row>
      <xdr:rowOff>22860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265FE157-46BA-456F-84D8-C10C13464A30}"/>
            </a:ext>
          </a:extLst>
        </xdr:cNvPr>
        <xdr:cNvSpPr/>
      </xdr:nvSpPr>
      <xdr:spPr>
        <a:xfrm>
          <a:off x="4244340" y="3055620"/>
          <a:ext cx="5890260" cy="2133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Darbuotojų mobilumas pagal</a:t>
          </a:r>
          <a:r>
            <a:rPr lang="lt-LT" sz="1400" baseline="0"/>
            <a:t> šalis</a:t>
          </a:r>
          <a:endParaRPr lang="lt-LT" sz="1400"/>
        </a:p>
      </xdr:txBody>
    </xdr:sp>
    <xdr:clientData/>
  </xdr:twoCellAnchor>
  <xdr:twoCellAnchor>
    <xdr:from>
      <xdr:col>6</xdr:col>
      <xdr:colOff>586740</xdr:colOff>
      <xdr:row>15</xdr:row>
      <xdr:rowOff>137160</xdr:rowOff>
    </xdr:from>
    <xdr:to>
      <xdr:col>15</xdr:col>
      <xdr:colOff>746760</xdr:colOff>
      <xdr:row>16</xdr:row>
      <xdr:rowOff>167640</xdr:rowOff>
    </xdr:to>
    <xdr:sp macro="" textlink="">
      <xdr:nvSpPr>
        <xdr:cNvPr id="11" name="Rectangle: Rounded Corners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AA5E774-19F9-479B-84A9-450466E9BF13}"/>
            </a:ext>
          </a:extLst>
        </xdr:cNvPr>
        <xdr:cNvSpPr/>
      </xdr:nvSpPr>
      <xdr:spPr>
        <a:xfrm>
          <a:off x="4244340" y="3383280"/>
          <a:ext cx="5890260" cy="2133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Darbuotojų mobilumas pagal</a:t>
          </a:r>
          <a:r>
            <a:rPr lang="lt-LT" sz="1400" baseline="0"/>
            <a:t> sritis</a:t>
          </a:r>
          <a:endParaRPr lang="lt-LT" sz="1400"/>
        </a:p>
      </xdr:txBody>
    </xdr:sp>
    <xdr:clientData/>
  </xdr:twoCellAnchor>
  <xdr:twoCellAnchor>
    <xdr:from>
      <xdr:col>6</xdr:col>
      <xdr:colOff>579120</xdr:colOff>
      <xdr:row>17</xdr:row>
      <xdr:rowOff>91440</xdr:rowOff>
    </xdr:from>
    <xdr:to>
      <xdr:col>15</xdr:col>
      <xdr:colOff>739140</xdr:colOff>
      <xdr:row>18</xdr:row>
      <xdr:rowOff>121920</xdr:rowOff>
    </xdr:to>
    <xdr:sp macro="" textlink="">
      <xdr:nvSpPr>
        <xdr:cNvPr id="13" name="Rectangle: Rounded Corners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10E23DF5-FF51-47BD-9D66-E58F2DFDCC8D}"/>
            </a:ext>
          </a:extLst>
        </xdr:cNvPr>
        <xdr:cNvSpPr/>
      </xdr:nvSpPr>
      <xdr:spPr>
        <a:xfrm>
          <a:off x="4236720" y="3703320"/>
          <a:ext cx="5890260" cy="2133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/>
            <a:t>Darbuotojų mobilumas pagal</a:t>
          </a:r>
          <a:r>
            <a:rPr lang="lt-LT" sz="1400" baseline="0"/>
            <a:t> regionus</a:t>
          </a:r>
          <a:endParaRPr lang="lt-LT" sz="1400"/>
        </a:p>
      </xdr:txBody>
    </xdr:sp>
    <xdr:clientData/>
  </xdr:twoCellAnchor>
  <xdr:twoCellAnchor>
    <xdr:from>
      <xdr:col>6</xdr:col>
      <xdr:colOff>579120</xdr:colOff>
      <xdr:row>21</xdr:row>
      <xdr:rowOff>0</xdr:rowOff>
    </xdr:from>
    <xdr:to>
      <xdr:col>15</xdr:col>
      <xdr:colOff>739140</xdr:colOff>
      <xdr:row>22</xdr:row>
      <xdr:rowOff>30480</xdr:rowOff>
    </xdr:to>
    <xdr:sp macro="" textlink="">
      <xdr:nvSpPr>
        <xdr:cNvPr id="15" name="Rectangle: Rounded Corners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55F10398-384F-4149-86A6-C349D68B64BF}"/>
            </a:ext>
          </a:extLst>
        </xdr:cNvPr>
        <xdr:cNvSpPr/>
      </xdr:nvSpPr>
      <xdr:spPr>
        <a:xfrm>
          <a:off x="4236720" y="4343400"/>
          <a:ext cx="5890260" cy="213360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 baseline="0"/>
            <a:t>Atvykstantys studentai ir personalas pagal siunčiančias aukštąsias mokyklas</a:t>
          </a:r>
          <a:endParaRPr lang="lt-LT" sz="1400"/>
        </a:p>
      </xdr:txBody>
    </xdr:sp>
    <xdr:clientData/>
  </xdr:twoCellAnchor>
  <xdr:twoCellAnchor>
    <xdr:from>
      <xdr:col>6</xdr:col>
      <xdr:colOff>571500</xdr:colOff>
      <xdr:row>19</xdr:row>
      <xdr:rowOff>60960</xdr:rowOff>
    </xdr:from>
    <xdr:to>
      <xdr:col>15</xdr:col>
      <xdr:colOff>731520</xdr:colOff>
      <xdr:row>20</xdr:row>
      <xdr:rowOff>91440</xdr:rowOff>
    </xdr:to>
    <xdr:sp macro="" textlink="">
      <xdr:nvSpPr>
        <xdr:cNvPr id="17" name="Rectangle: Rounded Corners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3DB3B943-1A8B-4109-B468-FF33CAE3E829}"/>
            </a:ext>
          </a:extLst>
        </xdr:cNvPr>
        <xdr:cNvSpPr/>
      </xdr:nvSpPr>
      <xdr:spPr>
        <a:xfrm>
          <a:off x="4229100" y="4038600"/>
          <a:ext cx="5890260" cy="213360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lt-LT" sz="1400" baseline="0"/>
            <a:t>Išvykstantys studentai ir personalas pagal siunčiančias aukštąsias mokyklas</a:t>
          </a:r>
          <a:endParaRPr lang="lt-LT" sz="14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21</xdr:row>
      <xdr:rowOff>0</xdr:rowOff>
    </xdr:from>
    <xdr:to>
      <xdr:col>13</xdr:col>
      <xdr:colOff>358140</xdr:colOff>
      <xdr:row>22</xdr:row>
      <xdr:rowOff>76200</xdr:rowOff>
    </xdr:to>
    <xdr:sp macro="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29A4AC9-1CCB-4BCE-A24C-9BFBE1E066D7}"/>
            </a:ext>
          </a:extLst>
        </xdr:cNvPr>
        <xdr:cNvSpPr/>
      </xdr:nvSpPr>
      <xdr:spPr>
        <a:xfrm>
          <a:off x="9418320" y="365760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2</xdr:row>
      <xdr:rowOff>53340</xdr:rowOff>
    </xdr:from>
    <xdr:to>
      <xdr:col>1</xdr:col>
      <xdr:colOff>960120</xdr:colOff>
      <xdr:row>3</xdr:row>
      <xdr:rowOff>129540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0C9C69B-067C-41BF-928D-49465E723485}"/>
            </a:ext>
          </a:extLst>
        </xdr:cNvPr>
        <xdr:cNvSpPr/>
      </xdr:nvSpPr>
      <xdr:spPr>
        <a:xfrm>
          <a:off x="243840" y="41910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114300</xdr:rowOff>
    </xdr:from>
    <xdr:to>
      <xdr:col>1</xdr:col>
      <xdr:colOff>982980</xdr:colOff>
      <xdr:row>4</xdr:row>
      <xdr:rowOff>7620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D81B8DE-C26C-408C-A3A0-1A3FDF1586E2}"/>
            </a:ext>
          </a:extLst>
        </xdr:cNvPr>
        <xdr:cNvSpPr/>
      </xdr:nvSpPr>
      <xdr:spPr>
        <a:xfrm>
          <a:off x="220980" y="48006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</xdr:colOff>
      <xdr:row>24</xdr:row>
      <xdr:rowOff>76200</xdr:rowOff>
    </xdr:from>
    <xdr:to>
      <xdr:col>15</xdr:col>
      <xdr:colOff>426720</xdr:colOff>
      <xdr:row>25</xdr:row>
      <xdr:rowOff>152400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FB93FF7-3293-4338-8E3D-F803EE9949C5}"/>
            </a:ext>
          </a:extLst>
        </xdr:cNvPr>
        <xdr:cNvSpPr/>
      </xdr:nvSpPr>
      <xdr:spPr>
        <a:xfrm>
          <a:off x="8587740" y="478536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236220</xdr:colOff>
      <xdr:row>13</xdr:row>
      <xdr:rowOff>83820</xdr:rowOff>
    </xdr:from>
    <xdr:to>
      <xdr:col>22</xdr:col>
      <xdr:colOff>594360</xdr:colOff>
      <xdr:row>14</xdr:row>
      <xdr:rowOff>160020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1CCC90F-53F3-4358-A5AF-020200EDE173}"/>
            </a:ext>
          </a:extLst>
        </xdr:cNvPr>
        <xdr:cNvSpPr/>
      </xdr:nvSpPr>
      <xdr:spPr>
        <a:xfrm>
          <a:off x="12192000" y="264414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</xdr:colOff>
      <xdr:row>0</xdr:row>
      <xdr:rowOff>76200</xdr:rowOff>
    </xdr:from>
    <xdr:to>
      <xdr:col>14</xdr:col>
      <xdr:colOff>60960</xdr:colOff>
      <xdr:row>1</xdr:row>
      <xdr:rowOff>152400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284E919-FF8A-4B25-B454-707C07E7B277}"/>
            </a:ext>
          </a:extLst>
        </xdr:cNvPr>
        <xdr:cNvSpPr/>
      </xdr:nvSpPr>
      <xdr:spPr>
        <a:xfrm>
          <a:off x="6149340" y="7620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20</xdr:row>
      <xdr:rowOff>0</xdr:rowOff>
    </xdr:from>
    <xdr:to>
      <xdr:col>12</xdr:col>
      <xdr:colOff>358140</xdr:colOff>
      <xdr:row>21</xdr:row>
      <xdr:rowOff>76200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1379368-803A-42CA-9A66-AECB326A9C10}"/>
            </a:ext>
          </a:extLst>
        </xdr:cNvPr>
        <xdr:cNvSpPr/>
      </xdr:nvSpPr>
      <xdr:spPr>
        <a:xfrm>
          <a:off x="11346180" y="368046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16</xdr:row>
      <xdr:rowOff>0</xdr:rowOff>
    </xdr:from>
    <xdr:to>
      <xdr:col>10</xdr:col>
      <xdr:colOff>213360</xdr:colOff>
      <xdr:row>17</xdr:row>
      <xdr:rowOff>76200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D9D790B-AE3E-4B77-AFC6-1C3F6FDB2BF5}"/>
            </a:ext>
          </a:extLst>
        </xdr:cNvPr>
        <xdr:cNvSpPr/>
      </xdr:nvSpPr>
      <xdr:spPr>
        <a:xfrm>
          <a:off x="8930640" y="292608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12</xdr:col>
      <xdr:colOff>358140</xdr:colOff>
      <xdr:row>16</xdr:row>
      <xdr:rowOff>76200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B7CA3B4-8D8A-45DC-842A-50241B603871}"/>
            </a:ext>
          </a:extLst>
        </xdr:cNvPr>
        <xdr:cNvSpPr/>
      </xdr:nvSpPr>
      <xdr:spPr>
        <a:xfrm>
          <a:off x="7193280" y="283464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91440</xdr:rowOff>
    </xdr:from>
    <xdr:to>
      <xdr:col>13</xdr:col>
      <xdr:colOff>556260</xdr:colOff>
      <xdr:row>1</xdr:row>
      <xdr:rowOff>167640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D15B66E-D7CF-44C6-A347-0075E8436DD9}"/>
            </a:ext>
          </a:extLst>
        </xdr:cNvPr>
        <xdr:cNvSpPr/>
      </xdr:nvSpPr>
      <xdr:spPr>
        <a:xfrm>
          <a:off x="6842760" y="9144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0</xdr:rowOff>
    </xdr:from>
    <xdr:to>
      <xdr:col>7</xdr:col>
      <xdr:colOff>358140</xdr:colOff>
      <xdr:row>21</xdr:row>
      <xdr:rowOff>76200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540F4DC-B205-4070-A152-BA9578E07A00}"/>
            </a:ext>
          </a:extLst>
        </xdr:cNvPr>
        <xdr:cNvSpPr/>
      </xdr:nvSpPr>
      <xdr:spPr>
        <a:xfrm>
          <a:off x="7452360" y="3657600"/>
          <a:ext cx="96774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lt-LT" sz="1000" b="0"/>
            <a:t>Į pradžią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oj" refreshedDate="43921.710398611111" createdVersion="6" refreshedVersion="6" minRefreshableVersion="3" recordCount="31">
  <cacheSource type="worksheet">
    <worksheetSource ref="A4:E34" sheet="SM pg regionus"/>
  </cacheSource>
  <cacheFields count="5">
    <cacheField name="Regionas" numFmtId="0">
      <sharedItems count="9">
        <s v="DCI Lotynų Amerika"/>
        <s v="PI Industrinės Azijos šalys"/>
        <s v="ENI Rytų Partnerystės šalys"/>
        <s v="IPA Vakarų Balkanai"/>
        <s v="PI Amerikos šalys"/>
        <s v="DCI Azijos šalys"/>
        <s v="ENI Pietų Viduržemio šalys"/>
        <s v="DCI Centrinės Azijos šalys"/>
        <s v="ENI Rusijos federacija"/>
      </sharedItems>
    </cacheField>
    <cacheField name="2015" numFmtId="0">
      <sharedItems containsSemiMixedTypes="0" containsString="0" containsNumber="1" containsInteger="1" minValue="0" maxValue="9"/>
    </cacheField>
    <cacheField name="2016" numFmtId="0">
      <sharedItems containsSemiMixedTypes="0" containsString="0" containsNumber="1" containsInteger="1" minValue="0" maxValue="9"/>
    </cacheField>
    <cacheField name="2017" numFmtId="0">
      <sharedItems containsSemiMixedTypes="0" containsString="0" containsNumber="1" containsInteger="1" minValue="0" maxValue="19"/>
    </cacheField>
    <cacheField name="2018*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voj" refreshedDate="43921.711702430555" createdVersion="6" refreshedVersion="6" minRefreshableVersion="3" recordCount="48">
  <cacheSource type="worksheet">
    <worksheetSource ref="I4:M52" sheet="SM pg regionus"/>
  </cacheSource>
  <cacheFields count="5">
    <cacheField name="Regionas" numFmtId="0">
      <sharedItems count="11">
        <s v="IPA Vakarų Balkanai"/>
        <s v="ENI Rytų Partnerystės šalys"/>
        <s v="PI Industrinės Azijos šalys"/>
        <s v="DCI Azijos šalys"/>
        <s v="DCI Lotynų Amerika"/>
        <s v="PI Amerikos šalys"/>
        <s v="EDF Afrikos, Karibų ir Ramiojo vandenyno šalys"/>
        <s v="ENI Pietų Viduržemio šalys"/>
        <s v="DCI Vidurinieji rytai"/>
        <s v="DCI Centrinės Azijos šalys"/>
        <s v="ENI Rusijos federacija"/>
      </sharedItems>
    </cacheField>
    <cacheField name="2015" numFmtId="0">
      <sharedItems containsSemiMixedTypes="0" containsString="0" containsNumber="1" containsInteger="1" minValue="0" maxValue="22"/>
    </cacheField>
    <cacheField name="2016" numFmtId="0">
      <sharedItems containsSemiMixedTypes="0" containsString="0" containsNumber="1" containsInteger="1" minValue="0" maxValue="20"/>
    </cacheField>
    <cacheField name="2017" numFmtId="0">
      <sharedItems containsSemiMixedTypes="0" containsString="0" containsNumber="1" containsInteger="1" minValue="0" maxValue="14"/>
    </cacheField>
    <cacheField name="2018*" numFmtId="0">
      <sharedItems containsSemiMixedTypes="0" containsString="0" containsNumber="1" containsInteger="1" minValue="0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avoj" refreshedDate="43921.724200925928" createdVersion="6" refreshedVersion="6" minRefreshableVersion="3" recordCount="57">
  <cacheSource type="worksheet">
    <worksheetSource ref="A4:B57" sheet="ST pg regionus"/>
  </cacheSource>
  <cacheFields count="5">
    <cacheField name="Regionas" numFmtId="0">
      <sharedItems count="12">
        <s v="IPA Vakarų balkanai"/>
        <s v="ENI Rytų partnerystė"/>
        <s v="DCI Lotynų Amerika"/>
        <s v="PI Azijos šalys"/>
        <s v="DCI Azijos šalys"/>
        <s v="PI Amerikos"/>
        <s v="EDF Afrikos, Karibų šalys"/>
        <s v="ENI Pietų Viduržemio šalys"/>
        <s v="DCI Vidurinieji rytai"/>
        <s v="DCI Centrinės Azijos šalys"/>
        <s v="ENI Rusijos federacija"/>
        <s v="DCI Pietų Afrikos Respublika"/>
      </sharedItems>
    </cacheField>
    <cacheField name="2015" numFmtId="0">
      <sharedItems containsSemiMixedTypes="0" containsString="0" containsNumber="1" containsInteger="1" minValue="0" maxValue="18"/>
    </cacheField>
    <cacheField name="2016" numFmtId="0">
      <sharedItems containsSemiMixedTypes="0" containsString="0" containsNumber="1" containsInteger="1" minValue="0" maxValue="45"/>
    </cacheField>
    <cacheField name="2017" numFmtId="0">
      <sharedItems containsSemiMixedTypes="0" containsString="0" containsNumber="1" containsInteger="1" minValue="0" maxValue="43"/>
    </cacheField>
    <cacheField name="2018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n v="0"/>
    <n v="1"/>
    <n v="0"/>
    <n v="0"/>
  </r>
  <r>
    <x v="1"/>
    <n v="0"/>
    <n v="1"/>
    <n v="0"/>
    <n v="1"/>
  </r>
  <r>
    <x v="2"/>
    <n v="0"/>
    <n v="0"/>
    <n v="0"/>
    <n v="7"/>
  </r>
  <r>
    <x v="3"/>
    <n v="3"/>
    <n v="5"/>
    <n v="2"/>
    <n v="3"/>
  </r>
  <r>
    <x v="0"/>
    <n v="1"/>
    <n v="0"/>
    <n v="1"/>
    <n v="0"/>
  </r>
  <r>
    <x v="2"/>
    <n v="0"/>
    <n v="2"/>
    <n v="8"/>
    <n v="0"/>
  </r>
  <r>
    <x v="4"/>
    <n v="1"/>
    <n v="3"/>
    <n v="2"/>
    <n v="6"/>
  </r>
  <r>
    <x v="4"/>
    <n v="1"/>
    <n v="1"/>
    <n v="0"/>
    <n v="0"/>
  </r>
  <r>
    <x v="5"/>
    <n v="4"/>
    <n v="7"/>
    <n v="2"/>
    <n v="3"/>
  </r>
  <r>
    <x v="6"/>
    <n v="0"/>
    <n v="0"/>
    <n v="1"/>
    <n v="0"/>
  </r>
  <r>
    <x v="2"/>
    <n v="0"/>
    <n v="3"/>
    <n v="19"/>
    <n v="4"/>
  </r>
  <r>
    <x v="5"/>
    <n v="2"/>
    <n v="6"/>
    <n v="1"/>
    <n v="1"/>
  </r>
  <r>
    <x v="6"/>
    <n v="9"/>
    <n v="9"/>
    <n v="10"/>
    <n v="8"/>
  </r>
  <r>
    <x v="5"/>
    <n v="1"/>
    <n v="4"/>
    <n v="1"/>
    <n v="1"/>
  </r>
  <r>
    <x v="6"/>
    <n v="0"/>
    <n v="4"/>
    <n v="1"/>
    <n v="0"/>
  </r>
  <r>
    <x v="1"/>
    <n v="2"/>
    <n v="4"/>
    <n v="3"/>
    <n v="4"/>
  </r>
  <r>
    <x v="5"/>
    <n v="1"/>
    <n v="0"/>
    <n v="0"/>
    <n v="0"/>
  </r>
  <r>
    <x v="1"/>
    <n v="3"/>
    <n v="5"/>
    <n v="9"/>
    <n v="13"/>
  </r>
  <r>
    <x v="7"/>
    <n v="2"/>
    <n v="3"/>
    <n v="1"/>
    <n v="0"/>
  </r>
  <r>
    <x v="6"/>
    <n v="0"/>
    <n v="0"/>
    <n v="3"/>
    <n v="3"/>
  </r>
  <r>
    <x v="3"/>
    <n v="0"/>
    <n v="2"/>
    <n v="4"/>
    <n v="5"/>
  </r>
  <r>
    <x v="5"/>
    <n v="1"/>
    <n v="2"/>
    <n v="2"/>
    <n v="5"/>
  </r>
  <r>
    <x v="0"/>
    <n v="1"/>
    <n v="1"/>
    <n v="0"/>
    <n v="2"/>
  </r>
  <r>
    <x v="3"/>
    <n v="6"/>
    <n v="9"/>
    <n v="8"/>
    <n v="2"/>
  </r>
  <r>
    <x v="8"/>
    <n v="7"/>
    <n v="5"/>
    <n v="13"/>
    <n v="6"/>
  </r>
  <r>
    <x v="5"/>
    <n v="0"/>
    <n v="1"/>
    <n v="1"/>
    <n v="1"/>
  </r>
  <r>
    <x v="1"/>
    <n v="2"/>
    <n v="1"/>
    <n v="1"/>
    <n v="0"/>
  </r>
  <r>
    <x v="2"/>
    <n v="0"/>
    <n v="1"/>
    <n v="9"/>
    <n v="2"/>
  </r>
  <r>
    <x v="4"/>
    <n v="8"/>
    <n v="4"/>
    <n v="4"/>
    <n v="4"/>
  </r>
  <r>
    <x v="5"/>
    <n v="0"/>
    <n v="1"/>
    <n v="0"/>
    <n v="0"/>
  </r>
  <r>
    <x v="3"/>
    <n v="1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n v="4"/>
    <n v="1"/>
    <n v="7"/>
    <n v="5"/>
  </r>
  <r>
    <x v="1"/>
    <n v="2"/>
    <n v="0"/>
    <n v="2"/>
    <n v="3"/>
  </r>
  <r>
    <x v="1"/>
    <n v="6"/>
    <n v="5"/>
    <n v="8"/>
    <n v="11"/>
  </r>
  <r>
    <x v="2"/>
    <n v="0"/>
    <n v="0"/>
    <n v="0"/>
    <n v="1"/>
  </r>
  <r>
    <x v="0"/>
    <n v="12"/>
    <n v="7"/>
    <n v="7"/>
    <n v="9"/>
  </r>
  <r>
    <x v="3"/>
    <n v="0"/>
    <n v="0"/>
    <n v="0"/>
    <n v="4"/>
  </r>
  <r>
    <x v="1"/>
    <n v="8"/>
    <n v="4"/>
    <n v="8"/>
    <n v="9"/>
  </r>
  <r>
    <x v="4"/>
    <n v="2"/>
    <n v="3"/>
    <n v="1"/>
    <n v="0"/>
  </r>
  <r>
    <x v="5"/>
    <n v="1"/>
    <n v="1"/>
    <n v="0"/>
    <n v="1"/>
  </r>
  <r>
    <x v="3"/>
    <n v="5"/>
    <n v="7"/>
    <n v="14"/>
    <n v="10"/>
  </r>
  <r>
    <x v="4"/>
    <n v="1"/>
    <n v="0"/>
    <n v="0"/>
    <n v="0"/>
  </r>
  <r>
    <x v="6"/>
    <n v="0"/>
    <n v="2"/>
    <n v="4"/>
    <n v="0"/>
  </r>
  <r>
    <x v="7"/>
    <n v="8"/>
    <n v="3"/>
    <n v="3"/>
    <n v="0"/>
  </r>
  <r>
    <x v="1"/>
    <n v="12"/>
    <n v="6"/>
    <n v="10"/>
    <n v="10"/>
  </r>
  <r>
    <x v="6"/>
    <n v="0"/>
    <n v="0"/>
    <n v="2"/>
    <n v="1"/>
  </r>
  <r>
    <x v="6"/>
    <n v="0"/>
    <n v="2"/>
    <n v="0"/>
    <n v="0"/>
  </r>
  <r>
    <x v="3"/>
    <n v="2"/>
    <n v="2"/>
    <n v="1"/>
    <n v="2"/>
  </r>
  <r>
    <x v="7"/>
    <n v="6"/>
    <n v="6"/>
    <n v="5"/>
    <n v="2"/>
  </r>
  <r>
    <x v="3"/>
    <n v="2"/>
    <n v="3"/>
    <n v="8"/>
    <n v="1"/>
  </r>
  <r>
    <x v="8"/>
    <n v="0"/>
    <n v="0"/>
    <n v="2"/>
    <n v="3"/>
  </r>
  <r>
    <x v="7"/>
    <n v="10"/>
    <n v="10"/>
    <n v="5"/>
    <n v="4"/>
  </r>
  <r>
    <x v="2"/>
    <n v="1"/>
    <n v="1"/>
    <n v="2"/>
    <n v="2"/>
  </r>
  <r>
    <x v="6"/>
    <n v="0"/>
    <n v="0"/>
    <n v="1"/>
    <n v="2"/>
  </r>
  <r>
    <x v="9"/>
    <n v="0"/>
    <n v="2"/>
    <n v="4"/>
    <n v="2"/>
  </r>
  <r>
    <x v="3"/>
    <n v="3"/>
    <n v="4"/>
    <n v="2"/>
    <n v="2"/>
  </r>
  <r>
    <x v="2"/>
    <n v="2"/>
    <n v="2"/>
    <n v="4"/>
    <n v="1"/>
  </r>
  <r>
    <x v="9"/>
    <n v="7"/>
    <n v="11"/>
    <n v="8"/>
    <n v="11"/>
  </r>
  <r>
    <x v="3"/>
    <n v="0"/>
    <n v="1"/>
    <n v="0"/>
    <n v="0"/>
  </r>
  <r>
    <x v="7"/>
    <n v="3"/>
    <n v="4"/>
    <n v="4"/>
    <n v="2"/>
  </r>
  <r>
    <x v="1"/>
    <n v="4"/>
    <n v="1"/>
    <n v="5"/>
    <n v="2"/>
  </r>
  <r>
    <x v="0"/>
    <n v="0"/>
    <n v="2"/>
    <n v="2"/>
    <n v="3"/>
  </r>
  <r>
    <x v="3"/>
    <n v="2"/>
    <n v="2"/>
    <n v="1"/>
    <n v="2"/>
  </r>
  <r>
    <x v="4"/>
    <n v="1"/>
    <n v="1"/>
    <n v="2"/>
    <n v="1"/>
  </r>
  <r>
    <x v="6"/>
    <n v="0"/>
    <n v="2"/>
    <n v="1"/>
    <n v="0"/>
  </r>
  <r>
    <x v="6"/>
    <n v="0"/>
    <n v="0"/>
    <n v="1"/>
    <n v="0"/>
  </r>
  <r>
    <x v="7"/>
    <n v="2"/>
    <n v="0"/>
    <n v="1"/>
    <n v="0"/>
  </r>
  <r>
    <x v="0"/>
    <n v="9"/>
    <n v="20"/>
    <n v="10"/>
    <n v="17"/>
  </r>
  <r>
    <x v="10"/>
    <n v="22"/>
    <n v="14"/>
    <n v="14"/>
    <n v="14"/>
  </r>
  <r>
    <x v="4"/>
    <n v="2"/>
    <n v="0"/>
    <n v="2"/>
    <n v="3"/>
  </r>
  <r>
    <x v="3"/>
    <n v="2"/>
    <n v="1"/>
    <n v="1"/>
    <n v="2"/>
  </r>
  <r>
    <x v="9"/>
    <n v="0"/>
    <n v="1"/>
    <n v="0"/>
    <n v="0"/>
  </r>
  <r>
    <x v="7"/>
    <n v="0"/>
    <n v="0"/>
    <n v="4"/>
    <n v="0"/>
  </r>
  <r>
    <x v="2"/>
    <n v="2"/>
    <n v="4"/>
    <n v="2"/>
    <n v="1"/>
  </r>
  <r>
    <x v="1"/>
    <n v="13"/>
    <n v="11"/>
    <n v="13"/>
    <n v="16"/>
  </r>
  <r>
    <x v="5"/>
    <n v="0"/>
    <n v="1"/>
    <n v="1"/>
    <n v="2"/>
  </r>
  <r>
    <x v="9"/>
    <n v="0"/>
    <n v="1"/>
    <n v="1"/>
    <n v="0"/>
  </r>
  <r>
    <x v="3"/>
    <n v="0"/>
    <n v="1"/>
    <n v="1"/>
    <n v="2"/>
  </r>
  <r>
    <x v="0"/>
    <n v="6"/>
    <n v="4"/>
    <n v="8"/>
    <n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n v="2"/>
    <n v="1"/>
    <n v="9"/>
    <n v="7"/>
  </r>
  <r>
    <x v="1"/>
    <n v="1"/>
    <n v="1"/>
    <n v="4"/>
    <n v="2"/>
  </r>
  <r>
    <x v="2"/>
    <n v="1"/>
    <n v="1"/>
    <n v="2"/>
    <n v="0"/>
  </r>
  <r>
    <x v="3"/>
    <n v="0"/>
    <n v="3"/>
    <n v="2"/>
    <n v="0"/>
  </r>
  <r>
    <x v="1"/>
    <n v="4"/>
    <n v="6"/>
    <n v="6"/>
    <n v="4"/>
  </r>
  <r>
    <x v="0"/>
    <n v="10"/>
    <n v="7"/>
    <n v="13"/>
    <n v="13"/>
  </r>
  <r>
    <x v="4"/>
    <n v="0"/>
    <n v="0"/>
    <n v="0"/>
    <n v="1"/>
  </r>
  <r>
    <x v="1"/>
    <n v="8"/>
    <n v="10"/>
    <n v="14"/>
    <n v="9"/>
  </r>
  <r>
    <x v="2"/>
    <n v="3"/>
    <n v="5"/>
    <n v="3"/>
    <n v="0"/>
  </r>
  <r>
    <x v="5"/>
    <n v="0"/>
    <n v="2"/>
    <n v="5"/>
    <n v="1"/>
  </r>
  <r>
    <x v="5"/>
    <n v="1"/>
    <n v="2"/>
    <n v="1"/>
    <n v="1"/>
  </r>
  <r>
    <x v="6"/>
    <n v="0"/>
    <n v="1"/>
    <n v="0"/>
    <n v="0"/>
  </r>
  <r>
    <x v="4"/>
    <n v="13"/>
    <n v="2"/>
    <n v="14"/>
    <n v="6"/>
  </r>
  <r>
    <x v="2"/>
    <n v="1"/>
    <n v="2"/>
    <n v="2"/>
    <n v="2"/>
  </r>
  <r>
    <x v="2"/>
    <n v="0"/>
    <n v="0"/>
    <n v="0"/>
    <n v="2"/>
  </r>
  <r>
    <x v="7"/>
    <n v="8"/>
    <n v="2"/>
    <n v="3"/>
    <n v="2"/>
  </r>
  <r>
    <x v="1"/>
    <n v="13"/>
    <n v="16"/>
    <n v="11"/>
    <n v="14"/>
  </r>
  <r>
    <x v="4"/>
    <n v="4"/>
    <n v="8"/>
    <n v="3"/>
    <n v="2"/>
  </r>
  <r>
    <x v="7"/>
    <n v="15"/>
    <n v="45"/>
    <n v="43"/>
    <n v="22"/>
  </r>
  <r>
    <x v="4"/>
    <n v="9"/>
    <n v="4"/>
    <n v="10"/>
    <n v="1"/>
  </r>
  <r>
    <x v="8"/>
    <n v="0"/>
    <n v="0"/>
    <n v="1"/>
    <n v="0"/>
  </r>
  <r>
    <x v="8"/>
    <n v="0"/>
    <n v="0"/>
    <n v="4"/>
    <n v="0"/>
  </r>
  <r>
    <x v="7"/>
    <n v="8"/>
    <n v="4"/>
    <n v="11"/>
    <n v="8"/>
  </r>
  <r>
    <x v="3"/>
    <n v="1"/>
    <n v="3"/>
    <n v="7"/>
    <n v="4"/>
  </r>
  <r>
    <x v="6"/>
    <n v="0"/>
    <n v="0"/>
    <n v="2"/>
    <n v="0"/>
  </r>
  <r>
    <x v="9"/>
    <n v="0"/>
    <n v="1"/>
    <n v="1"/>
    <n v="1"/>
  </r>
  <r>
    <x v="3"/>
    <n v="5"/>
    <n v="1"/>
    <n v="0"/>
    <n v="0"/>
  </r>
  <r>
    <x v="4"/>
    <n v="2"/>
    <n v="5"/>
    <n v="1"/>
    <n v="4"/>
  </r>
  <r>
    <x v="9"/>
    <n v="9"/>
    <n v="3"/>
    <n v="16"/>
    <n v="8"/>
  </r>
  <r>
    <x v="7"/>
    <n v="0"/>
    <n v="4"/>
    <n v="0"/>
    <n v="0"/>
  </r>
  <r>
    <x v="7"/>
    <n v="3"/>
    <n v="5"/>
    <n v="10"/>
    <n v="4"/>
  </r>
  <r>
    <x v="7"/>
    <n v="4"/>
    <n v="2"/>
    <n v="8"/>
    <n v="4"/>
  </r>
  <r>
    <x v="0"/>
    <n v="0"/>
    <n v="2"/>
    <n v="6"/>
    <n v="3"/>
  </r>
  <r>
    <x v="0"/>
    <n v="0"/>
    <n v="2"/>
    <n v="1"/>
    <n v="2"/>
  </r>
  <r>
    <x v="4"/>
    <n v="3"/>
    <n v="3"/>
    <n v="3"/>
    <n v="1"/>
  </r>
  <r>
    <x v="4"/>
    <n v="2"/>
    <n v="0"/>
    <n v="1"/>
    <n v="0"/>
  </r>
  <r>
    <x v="4"/>
    <n v="0"/>
    <n v="0"/>
    <n v="2"/>
    <n v="0"/>
  </r>
  <r>
    <x v="2"/>
    <n v="1"/>
    <n v="1"/>
    <n v="6"/>
    <n v="4"/>
  </r>
  <r>
    <x v="6"/>
    <n v="0"/>
    <n v="0"/>
    <n v="0"/>
    <n v="1"/>
  </r>
  <r>
    <x v="2"/>
    <n v="0"/>
    <n v="1"/>
    <n v="0"/>
    <n v="0"/>
  </r>
  <r>
    <x v="4"/>
    <n v="0"/>
    <n v="0"/>
    <n v="1"/>
    <n v="0"/>
  </r>
  <r>
    <x v="7"/>
    <n v="4"/>
    <n v="0"/>
    <n v="0"/>
    <n v="0"/>
  </r>
  <r>
    <x v="0"/>
    <n v="18"/>
    <n v="38"/>
    <n v="26"/>
    <n v="12"/>
  </r>
  <r>
    <x v="10"/>
    <n v="14"/>
    <n v="35"/>
    <n v="26"/>
    <n v="27"/>
  </r>
  <r>
    <x v="6"/>
    <n v="0"/>
    <n v="0"/>
    <n v="0"/>
    <n v="2"/>
  </r>
  <r>
    <x v="2"/>
    <n v="1"/>
    <n v="0"/>
    <n v="0"/>
    <n v="0"/>
  </r>
  <r>
    <x v="4"/>
    <n v="2"/>
    <n v="1"/>
    <n v="5"/>
    <n v="2"/>
  </r>
  <r>
    <x v="9"/>
    <n v="0"/>
    <n v="0"/>
    <n v="1"/>
    <n v="2"/>
  </r>
  <r>
    <x v="7"/>
    <n v="0"/>
    <n v="0"/>
    <n v="7"/>
    <n v="1"/>
  </r>
  <r>
    <x v="3"/>
    <n v="2"/>
    <n v="2"/>
    <n v="3"/>
    <n v="2"/>
  </r>
  <r>
    <x v="1"/>
    <n v="8"/>
    <n v="17"/>
    <n v="23"/>
    <n v="27"/>
  </r>
  <r>
    <x v="5"/>
    <n v="0"/>
    <n v="0"/>
    <n v="2"/>
    <n v="1"/>
  </r>
  <r>
    <x v="5"/>
    <n v="6"/>
    <n v="8"/>
    <n v="15"/>
    <n v="6"/>
  </r>
  <r>
    <x v="9"/>
    <n v="1"/>
    <n v="2"/>
    <n v="0"/>
    <n v="0"/>
  </r>
  <r>
    <x v="4"/>
    <n v="0"/>
    <n v="1"/>
    <n v="3"/>
    <n v="2"/>
  </r>
  <r>
    <x v="0"/>
    <n v="2"/>
    <n v="2"/>
    <n v="8"/>
    <n v="3"/>
  </r>
  <r>
    <x v="11"/>
    <n v="3"/>
    <n v="5"/>
    <n v="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IŠ VISO" updatedVersion="6" minRefreshableVersion="3" useAutoFormatting="1" rowGrandTotals="0" itemPrintTitles="1" createdVersion="6" indent="0" outline="1" outlineData="1" multipleFieldFilters="0" rowHeaderCaption="Regionas">
  <location ref="A4:E13" firstHeaderRow="0" firstDataRow="1" firstDataCol="1"/>
  <pivotFields count="5">
    <pivotField axis="axisRow" showAll="0">
      <items count="10">
        <item x="5"/>
        <item x="7"/>
        <item x="0"/>
        <item x="6"/>
        <item x="2"/>
        <item x="8"/>
        <item x="3"/>
        <item x="4"/>
        <item x="1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2015 " fld="1" baseField="0" baseItem="0"/>
    <dataField name="2016 " fld="2" baseField="0" baseItem="0"/>
    <dataField name="2017 " fld="3" baseField="0" baseItem="0"/>
    <dataField name="2018* " fld="4" baseField="0" baseItem="0"/>
  </dataFields>
  <formats count="12">
    <format dxfId="2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">
      <pivotArea type="all" dataOnly="0" outline="0" fieldPosition="0"/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grandTotalCaption="IŠ VISO" updatedVersion="6" minRefreshableVersion="3" useAutoFormatting="1" rowGrandTotals="0" itemPrintTitles="1" createdVersion="6" indent="0" outline="1" outlineData="1" multipleFieldFilters="0" rowHeaderCaption="Regionas">
  <location ref="I4:M15" firstHeaderRow="0" firstDataRow="1" firstDataCol="1"/>
  <pivotFields count="5">
    <pivotField axis="axisRow" showAll="0">
      <items count="12">
        <item x="3"/>
        <item x="9"/>
        <item x="4"/>
        <item x="8"/>
        <item x="6"/>
        <item x="7"/>
        <item x="1"/>
        <item x="10"/>
        <item x="0"/>
        <item x="5"/>
        <item x="2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2015 " fld="1" baseField="0" baseItem="0"/>
    <dataField name=" 2016" fld="2" baseField="0" baseItem="0"/>
    <dataField name=" 2017" fld="3" baseField="0" baseItem="0"/>
    <dataField name=" 2018*" fld="4" baseField="0" baseItem="0"/>
  </dataFields>
  <formats count="11">
    <format dxfId="3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">
      <pivotArea type="all" dataOnly="0" outline="0" fieldPosition="0"/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grandTotalCaption="IŠ VISO" updatedVersion="6" minRefreshableVersion="3" useAutoFormatting="1" itemPrintTitles="1" createdVersion="6" indent="0" outline="1" outlineData="1" multipleFieldFilters="0" rowHeaderCaption="Regionas">
  <location ref="B5:F18" firstHeaderRow="0" firstDataRow="1" firstDataCol="1"/>
  <pivotFields count="5">
    <pivotField axis="axisRow" showAll="0">
      <items count="13">
        <item x="4"/>
        <item x="9"/>
        <item x="2"/>
        <item x="11"/>
        <item x="8"/>
        <item x="6"/>
        <item x="7"/>
        <item n="ENI Rytų partnerystės šalys" x="1"/>
        <item x="10"/>
        <item x="0"/>
        <item x="5"/>
        <item x="3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2015 " fld="1" baseField="0" baseItem="0"/>
    <dataField name=" 2016" fld="2" baseField="0" baseItem="0"/>
    <dataField name=" 2017" fld="3" baseField="0" baseItem="0"/>
    <dataField name=" 2018*" fld="4" baseField="0" baseItem="0"/>
  </dataFields>
  <formats count="6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dataOnly="0" fieldPosition="0">
        <references count="1">
          <reference field="0" count="0"/>
        </references>
      </pivotArea>
    </format>
    <format dxfId="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H2:P15"/>
  <sheetViews>
    <sheetView showGridLines="0" workbookViewId="0"/>
  </sheetViews>
  <sheetFormatPr defaultColWidth="8.85546875" defaultRowHeight="15" x14ac:dyDescent="0.25"/>
  <cols>
    <col min="1" max="7" width="8.85546875" style="484"/>
    <col min="8" max="8" width="11" style="484" customWidth="1"/>
    <col min="9" max="11" width="8.85546875" style="484"/>
    <col min="12" max="12" width="10.140625" style="484" customWidth="1"/>
    <col min="13" max="13" width="8.85546875" style="484"/>
    <col min="14" max="14" width="9.140625" style="484" customWidth="1"/>
    <col min="15" max="15" width="8.85546875" style="484"/>
    <col min="16" max="16" width="11.7109375" style="484" customWidth="1"/>
    <col min="17" max="16384" width="8.85546875" style="484"/>
  </cols>
  <sheetData>
    <row r="2" spans="8:16" ht="18.75" x14ac:dyDescent="0.3">
      <c r="H2" s="538" t="s">
        <v>263</v>
      </c>
      <c r="I2" s="538"/>
      <c r="J2" s="538"/>
      <c r="K2" s="538"/>
      <c r="L2" s="538"/>
      <c r="M2" s="538"/>
      <c r="N2" s="538"/>
      <c r="O2" s="538"/>
      <c r="P2" s="538"/>
    </row>
    <row r="3" spans="8:16" ht="18.75" x14ac:dyDescent="0.3">
      <c r="H3" s="538" t="s">
        <v>262</v>
      </c>
      <c r="I3" s="538"/>
      <c r="J3" s="538"/>
      <c r="K3" s="538"/>
      <c r="L3" s="538"/>
      <c r="M3" s="538"/>
      <c r="N3" s="538"/>
      <c r="O3" s="538"/>
      <c r="P3" s="538"/>
    </row>
    <row r="4" spans="8:16" x14ac:dyDescent="0.25">
      <c r="H4" s="539" t="s">
        <v>264</v>
      </c>
      <c r="I4" s="539"/>
      <c r="J4" s="539"/>
      <c r="K4" s="539"/>
      <c r="L4" s="539"/>
      <c r="M4" s="539"/>
      <c r="N4" s="539"/>
      <c r="O4" s="539"/>
      <c r="P4" s="539"/>
    </row>
    <row r="7" spans="8:16" ht="18.75" x14ac:dyDescent="0.3">
      <c r="H7" s="537"/>
      <c r="I7" s="537"/>
      <c r="J7" s="537"/>
      <c r="K7" s="537"/>
      <c r="L7" s="537"/>
      <c r="M7" s="537"/>
      <c r="N7" s="537"/>
      <c r="O7" s="537"/>
      <c r="P7" s="537"/>
    </row>
    <row r="8" spans="8:16" ht="18.75" x14ac:dyDescent="0.3">
      <c r="H8" s="537"/>
      <c r="I8" s="537"/>
      <c r="J8" s="537"/>
      <c r="K8" s="537"/>
      <c r="L8" s="537"/>
      <c r="M8" s="537"/>
      <c r="N8" s="537"/>
      <c r="O8" s="537"/>
      <c r="P8" s="537"/>
    </row>
    <row r="9" spans="8:16" ht="18.75" x14ac:dyDescent="0.3">
      <c r="H9" s="537"/>
      <c r="I9" s="537"/>
      <c r="J9" s="537"/>
      <c r="K9" s="537"/>
      <c r="L9" s="537"/>
      <c r="M9" s="537"/>
      <c r="N9" s="537"/>
      <c r="O9" s="537"/>
      <c r="P9" s="537"/>
    </row>
    <row r="10" spans="8:16" ht="18.75" x14ac:dyDescent="0.3">
      <c r="H10" s="537"/>
      <c r="I10" s="537"/>
      <c r="J10" s="537"/>
      <c r="K10" s="537"/>
      <c r="L10" s="537"/>
      <c r="M10" s="537"/>
      <c r="N10" s="537"/>
      <c r="O10" s="537"/>
      <c r="P10" s="537"/>
    </row>
    <row r="11" spans="8:16" ht="18.75" x14ac:dyDescent="0.3">
      <c r="H11" s="537"/>
      <c r="I11" s="537"/>
      <c r="J11" s="537"/>
      <c r="K11" s="537"/>
      <c r="L11" s="537"/>
      <c r="M11" s="537"/>
      <c r="N11" s="537"/>
      <c r="O11" s="537"/>
      <c r="P11" s="537"/>
    </row>
    <row r="12" spans="8:16" ht="18.75" x14ac:dyDescent="0.3">
      <c r="H12" s="537"/>
      <c r="I12" s="537"/>
      <c r="J12" s="537"/>
      <c r="K12" s="537"/>
      <c r="L12" s="537"/>
      <c r="M12" s="537"/>
      <c r="N12" s="537"/>
      <c r="O12" s="537"/>
      <c r="P12" s="537"/>
    </row>
    <row r="13" spans="8:16" ht="18.75" x14ac:dyDescent="0.3">
      <c r="H13" s="537"/>
      <c r="I13" s="537"/>
      <c r="J13" s="537"/>
      <c r="K13" s="537"/>
      <c r="L13" s="537"/>
      <c r="M13" s="537"/>
      <c r="N13" s="537"/>
      <c r="O13" s="537"/>
      <c r="P13" s="537"/>
    </row>
    <row r="14" spans="8:16" ht="18.75" x14ac:dyDescent="0.3">
      <c r="H14" s="537"/>
      <c r="I14" s="537"/>
      <c r="J14" s="537"/>
      <c r="K14" s="537"/>
      <c r="L14" s="537"/>
      <c r="M14" s="537"/>
      <c r="N14" s="537"/>
      <c r="O14" s="537"/>
      <c r="P14" s="537"/>
    </row>
    <row r="15" spans="8:16" ht="18.75" x14ac:dyDescent="0.3">
      <c r="H15" s="537"/>
      <c r="I15" s="537"/>
      <c r="J15" s="537"/>
      <c r="K15" s="537"/>
      <c r="L15" s="537"/>
      <c r="M15" s="537"/>
      <c r="N15" s="537"/>
      <c r="O15" s="537"/>
      <c r="P15" s="537"/>
    </row>
  </sheetData>
  <mergeCells count="12">
    <mergeCell ref="H2:P2"/>
    <mergeCell ref="H7:P7"/>
    <mergeCell ref="H8:P8"/>
    <mergeCell ref="H9:P9"/>
    <mergeCell ref="H10:P10"/>
    <mergeCell ref="H3:P3"/>
    <mergeCell ref="H4:P4"/>
    <mergeCell ref="H11:P11"/>
    <mergeCell ref="H12:P12"/>
    <mergeCell ref="H13:P13"/>
    <mergeCell ref="H14:P14"/>
    <mergeCell ref="H15:P1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18"/>
  <sheetViews>
    <sheetView workbookViewId="0"/>
  </sheetViews>
  <sheetFormatPr defaultRowHeight="15" x14ac:dyDescent="0.25"/>
  <cols>
    <col min="1" max="1" width="33.85546875" customWidth="1"/>
    <col min="2" max="2" width="38.7109375" bestFit="1" customWidth="1"/>
    <col min="3" max="3" width="9.42578125" customWidth="1"/>
  </cols>
  <sheetData>
    <row r="1" spans="1:10" x14ac:dyDescent="0.25">
      <c r="A1" s="189" t="s">
        <v>261</v>
      </c>
    </row>
    <row r="2" spans="1:10" x14ac:dyDescent="0.25">
      <c r="A2" s="481" t="s">
        <v>283</v>
      </c>
    </row>
    <row r="3" spans="1:10" x14ac:dyDescent="0.25">
      <c r="C3" s="479"/>
      <c r="D3" s="479"/>
      <c r="E3" s="479"/>
      <c r="F3" s="479"/>
      <c r="G3" s="479"/>
      <c r="H3" s="479"/>
      <c r="I3" s="479"/>
      <c r="J3" s="479"/>
    </row>
    <row r="4" spans="1:10" x14ac:dyDescent="0.25">
      <c r="B4" s="479"/>
      <c r="C4" s="479"/>
      <c r="D4" s="479"/>
      <c r="E4" s="479"/>
      <c r="F4" s="479"/>
      <c r="G4" s="479"/>
      <c r="H4" s="479"/>
      <c r="I4" s="479"/>
      <c r="J4" s="479"/>
    </row>
    <row r="5" spans="1:10" x14ac:dyDescent="0.25">
      <c r="A5" s="3" t="s">
        <v>259</v>
      </c>
      <c r="B5" s="486" t="s">
        <v>234</v>
      </c>
      <c r="C5" s="487">
        <v>2015</v>
      </c>
      <c r="D5" s="487">
        <v>2016</v>
      </c>
      <c r="E5" s="487">
        <v>2017</v>
      </c>
      <c r="F5" s="488" t="s">
        <v>31</v>
      </c>
      <c r="G5" s="487">
        <v>2019</v>
      </c>
      <c r="H5" s="487">
        <v>2020</v>
      </c>
      <c r="I5" s="487" t="s">
        <v>0</v>
      </c>
    </row>
    <row r="6" spans="1:10" x14ac:dyDescent="0.25">
      <c r="A6" s="480" t="s">
        <v>237</v>
      </c>
      <c r="B6" s="482" t="s">
        <v>238</v>
      </c>
      <c r="C6" s="480">
        <v>0</v>
      </c>
      <c r="D6" s="480">
        <v>0</v>
      </c>
      <c r="E6" s="480">
        <v>0</v>
      </c>
      <c r="F6" s="483">
        <v>0</v>
      </c>
      <c r="G6" s="480">
        <v>0</v>
      </c>
      <c r="H6" s="480">
        <v>0</v>
      </c>
      <c r="I6" s="3">
        <v>0</v>
      </c>
    </row>
    <row r="7" spans="1:10" x14ac:dyDescent="0.25">
      <c r="A7" s="480" t="s">
        <v>239</v>
      </c>
      <c r="B7" s="482" t="s">
        <v>240</v>
      </c>
      <c r="C7" s="480">
        <v>2</v>
      </c>
      <c r="D7" s="480">
        <v>3</v>
      </c>
      <c r="E7" s="480">
        <v>7</v>
      </c>
      <c r="F7" s="483">
        <v>8</v>
      </c>
      <c r="G7" s="480">
        <v>0</v>
      </c>
      <c r="H7" s="480">
        <v>0</v>
      </c>
      <c r="I7" s="3">
        <v>20</v>
      </c>
    </row>
    <row r="8" spans="1:10" x14ac:dyDescent="0.25">
      <c r="A8" s="480" t="s">
        <v>241</v>
      </c>
      <c r="B8" s="482" t="s">
        <v>242</v>
      </c>
      <c r="C8" s="480">
        <v>34</v>
      </c>
      <c r="D8" s="480">
        <v>21</v>
      </c>
      <c r="E8" s="480">
        <v>32</v>
      </c>
      <c r="F8" s="483">
        <v>28</v>
      </c>
      <c r="G8" s="480">
        <v>0</v>
      </c>
      <c r="H8" s="480">
        <v>0</v>
      </c>
      <c r="I8" s="3">
        <v>114</v>
      </c>
    </row>
    <row r="9" spans="1:10" x14ac:dyDescent="0.25">
      <c r="A9" s="480" t="s">
        <v>243</v>
      </c>
      <c r="B9" s="482" t="s">
        <v>244</v>
      </c>
      <c r="C9" s="480">
        <v>17</v>
      </c>
      <c r="D9" s="480">
        <v>17</v>
      </c>
      <c r="E9" s="480">
        <v>28</v>
      </c>
      <c r="F9" s="483">
        <v>30</v>
      </c>
      <c r="G9" s="480">
        <v>0</v>
      </c>
      <c r="H9" s="480">
        <v>0</v>
      </c>
      <c r="I9" s="3">
        <v>92</v>
      </c>
    </row>
    <row r="10" spans="1:10" x14ac:dyDescent="0.25">
      <c r="A10" s="480" t="s">
        <v>245</v>
      </c>
      <c r="B10" s="482" t="s">
        <v>246</v>
      </c>
      <c r="C10" s="480">
        <v>32</v>
      </c>
      <c r="D10" s="480">
        <v>35</v>
      </c>
      <c r="E10" s="480">
        <v>47</v>
      </c>
      <c r="F10" s="483">
        <v>36</v>
      </c>
      <c r="G10" s="480">
        <v>0</v>
      </c>
      <c r="H10" s="480">
        <v>0</v>
      </c>
      <c r="I10" s="3">
        <v>150</v>
      </c>
    </row>
    <row r="11" spans="1:10" x14ac:dyDescent="0.25">
      <c r="A11" s="480" t="s">
        <v>247</v>
      </c>
      <c r="B11" s="482" t="s">
        <v>248</v>
      </c>
      <c r="C11" s="480">
        <v>17</v>
      </c>
      <c r="D11" s="480">
        <v>15</v>
      </c>
      <c r="E11" s="480">
        <v>19</v>
      </c>
      <c r="F11" s="483">
        <v>22</v>
      </c>
      <c r="G11" s="480">
        <v>0</v>
      </c>
      <c r="H11" s="480">
        <v>0</v>
      </c>
      <c r="I11" s="3">
        <v>72</v>
      </c>
    </row>
    <row r="12" spans="1:10" x14ac:dyDescent="0.25">
      <c r="A12" s="480" t="s">
        <v>249</v>
      </c>
      <c r="B12" s="482" t="s">
        <v>250</v>
      </c>
      <c r="C12" s="480">
        <v>12</v>
      </c>
      <c r="D12" s="480">
        <v>7</v>
      </c>
      <c r="E12" s="480">
        <v>14</v>
      </c>
      <c r="F12" s="483">
        <v>7</v>
      </c>
      <c r="G12" s="480">
        <v>0</v>
      </c>
      <c r="H12" s="480">
        <v>0</v>
      </c>
      <c r="I12" s="3">
        <v>40</v>
      </c>
    </row>
    <row r="13" spans="1:10" x14ac:dyDescent="0.25">
      <c r="A13" s="480" t="s">
        <v>251</v>
      </c>
      <c r="B13" s="482" t="s">
        <v>252</v>
      </c>
      <c r="C13" s="480">
        <v>24</v>
      </c>
      <c r="D13" s="480">
        <v>36</v>
      </c>
      <c r="E13" s="480">
        <v>45</v>
      </c>
      <c r="F13" s="483">
        <v>24</v>
      </c>
      <c r="G13" s="480">
        <v>0</v>
      </c>
      <c r="H13" s="480">
        <v>0</v>
      </c>
      <c r="I13" s="3">
        <v>127</v>
      </c>
    </row>
    <row r="14" spans="1:10" x14ac:dyDescent="0.25">
      <c r="A14" s="480" t="s">
        <v>253</v>
      </c>
      <c r="B14" s="482" t="s">
        <v>254</v>
      </c>
      <c r="C14" s="480">
        <v>1</v>
      </c>
      <c r="D14" s="480">
        <v>1</v>
      </c>
      <c r="E14" s="480">
        <v>6</v>
      </c>
      <c r="F14" s="483">
        <v>2</v>
      </c>
      <c r="G14" s="480">
        <v>0</v>
      </c>
      <c r="H14" s="480">
        <v>0</v>
      </c>
      <c r="I14" s="3">
        <v>10</v>
      </c>
    </row>
    <row r="15" spans="1:10" x14ac:dyDescent="0.25">
      <c r="A15" s="480" t="s">
        <v>255</v>
      </c>
      <c r="B15" s="482" t="s">
        <v>256</v>
      </c>
      <c r="C15" s="480">
        <v>2</v>
      </c>
      <c r="D15" s="480">
        <v>6</v>
      </c>
      <c r="E15" s="480">
        <v>20</v>
      </c>
      <c r="F15" s="483">
        <v>10</v>
      </c>
      <c r="G15" s="480">
        <v>0</v>
      </c>
      <c r="H15" s="480">
        <v>0</v>
      </c>
      <c r="I15" s="3">
        <v>37</v>
      </c>
    </row>
    <row r="16" spans="1:10" x14ac:dyDescent="0.25">
      <c r="A16" s="480" t="s">
        <v>257</v>
      </c>
      <c r="B16" s="482" t="s">
        <v>258</v>
      </c>
      <c r="C16" s="480">
        <v>12</v>
      </c>
      <c r="D16" s="480">
        <v>15</v>
      </c>
      <c r="E16" s="480">
        <v>25</v>
      </c>
      <c r="F16" s="483">
        <v>7</v>
      </c>
      <c r="G16" s="480">
        <v>0</v>
      </c>
      <c r="H16" s="480">
        <v>0</v>
      </c>
      <c r="I16" s="3">
        <v>59</v>
      </c>
    </row>
    <row r="18" spans="7:7" x14ac:dyDescent="0.25">
      <c r="G18" s="478" t="s">
        <v>260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S75"/>
  <sheetViews>
    <sheetView workbookViewId="0">
      <selection activeCell="S15" sqref="S15"/>
    </sheetView>
  </sheetViews>
  <sheetFormatPr defaultRowHeight="15" x14ac:dyDescent="0.25"/>
  <cols>
    <col min="2" max="2" width="23.85546875" customWidth="1"/>
    <col min="3" max="3" width="10.7109375" bestFit="1" customWidth="1"/>
    <col min="5" max="5" width="8.85546875" style="479"/>
    <col min="7" max="8" width="8.85546875" style="479"/>
    <col min="10" max="10" width="22.7109375" bestFit="1" customWidth="1"/>
  </cols>
  <sheetData>
    <row r="1" spans="1:15" s="479" customFormat="1" x14ac:dyDescent="0.25">
      <c r="A1" s="189" t="s">
        <v>261</v>
      </c>
    </row>
    <row r="2" spans="1:15" x14ac:dyDescent="0.25">
      <c r="A2" s="479"/>
      <c r="B2" s="479"/>
    </row>
    <row r="3" spans="1:15" x14ac:dyDescent="0.25">
      <c r="A3" s="29"/>
      <c r="B3" s="365" t="s">
        <v>280</v>
      </c>
      <c r="C3" s="29"/>
      <c r="D3" s="29"/>
      <c r="E3" s="29"/>
      <c r="F3" s="29"/>
      <c r="G3" s="29"/>
      <c r="H3" s="29"/>
    </row>
    <row r="4" spans="1:15" x14ac:dyDescent="0.25">
      <c r="F4" s="479"/>
      <c r="I4" s="479"/>
    </row>
    <row r="5" spans="1:15" x14ac:dyDescent="0.25">
      <c r="B5" s="499" t="s">
        <v>181</v>
      </c>
      <c r="C5" s="505" t="s">
        <v>270</v>
      </c>
      <c r="D5" s="505" t="s">
        <v>271</v>
      </c>
      <c r="E5" s="505" t="s">
        <v>272</v>
      </c>
      <c r="F5" s="507" t="s">
        <v>273</v>
      </c>
      <c r="G5" s="506" t="s">
        <v>4</v>
      </c>
      <c r="H5" s="505"/>
      <c r="I5" s="499"/>
      <c r="J5" s="533" t="s">
        <v>181</v>
      </c>
      <c r="K5" s="534" t="s">
        <v>276</v>
      </c>
      <c r="L5" s="534" t="s">
        <v>271</v>
      </c>
      <c r="M5" s="534" t="s">
        <v>272</v>
      </c>
      <c r="N5" s="535" t="s">
        <v>273</v>
      </c>
      <c r="O5" s="533" t="s">
        <v>4</v>
      </c>
    </row>
    <row r="6" spans="1:15" x14ac:dyDescent="0.25">
      <c r="B6" s="510" t="s">
        <v>187</v>
      </c>
      <c r="C6" s="503">
        <v>35</v>
      </c>
      <c r="D6" s="503">
        <v>24</v>
      </c>
      <c r="E6" s="503">
        <v>43</v>
      </c>
      <c r="F6" s="504">
        <v>19</v>
      </c>
      <c r="G6" s="508">
        <f>SUM(C6:F6)</f>
        <v>121</v>
      </c>
      <c r="H6" s="500"/>
      <c r="I6" s="479"/>
      <c r="J6" s="510" t="s">
        <v>187</v>
      </c>
      <c r="K6" s="532">
        <v>31</v>
      </c>
      <c r="L6" s="532">
        <v>31</v>
      </c>
      <c r="M6" s="532">
        <v>35</v>
      </c>
      <c r="N6" s="536">
        <v>13</v>
      </c>
      <c r="O6" s="509">
        <f>SUM(K6:N6)</f>
        <v>110</v>
      </c>
    </row>
    <row r="7" spans="1:15" x14ac:dyDescent="0.25">
      <c r="B7" s="510" t="s">
        <v>190</v>
      </c>
      <c r="C7" s="503">
        <v>10</v>
      </c>
      <c r="D7" s="503">
        <v>6</v>
      </c>
      <c r="E7" s="503">
        <v>18</v>
      </c>
      <c r="F7" s="504">
        <v>11</v>
      </c>
      <c r="G7" s="508">
        <f t="shared" ref="G7:G17" si="0">SUM(C7:F7)</f>
        <v>45</v>
      </c>
      <c r="H7" s="500"/>
      <c r="I7" s="479"/>
      <c r="J7" s="510" t="s">
        <v>190</v>
      </c>
      <c r="K7" s="532">
        <v>12</v>
      </c>
      <c r="L7" s="532">
        <v>20</v>
      </c>
      <c r="M7" s="532">
        <v>20</v>
      </c>
      <c r="N7" s="536">
        <v>13</v>
      </c>
      <c r="O7" s="509">
        <f t="shared" ref="O7:O17" si="1">SUM(K7:N7)</f>
        <v>65</v>
      </c>
    </row>
    <row r="8" spans="1:15" x14ac:dyDescent="0.25">
      <c r="B8" s="510" t="s">
        <v>185</v>
      </c>
      <c r="C8" s="503">
        <v>7</v>
      </c>
      <c r="D8" s="503">
        <v>10</v>
      </c>
      <c r="E8" s="503">
        <v>13</v>
      </c>
      <c r="F8" s="504">
        <v>8</v>
      </c>
      <c r="G8" s="508">
        <f t="shared" si="0"/>
        <v>38</v>
      </c>
      <c r="H8" s="500"/>
      <c r="I8" s="479"/>
      <c r="J8" s="510" t="s">
        <v>185</v>
      </c>
      <c r="K8" s="532">
        <v>7</v>
      </c>
      <c r="L8" s="532">
        <v>8</v>
      </c>
      <c r="M8" s="532">
        <v>7</v>
      </c>
      <c r="N8" s="536">
        <v>6</v>
      </c>
      <c r="O8" s="509">
        <f t="shared" si="1"/>
        <v>28</v>
      </c>
    </row>
    <row r="9" spans="1:15" x14ac:dyDescent="0.25">
      <c r="B9" s="510" t="s">
        <v>191</v>
      </c>
      <c r="C9" s="503">
        <v>3</v>
      </c>
      <c r="D9" s="503">
        <v>5</v>
      </c>
      <c r="E9" s="503">
        <v>5</v>
      </c>
      <c r="F9" s="504">
        <v>2</v>
      </c>
      <c r="G9" s="508">
        <f t="shared" si="0"/>
        <v>15</v>
      </c>
      <c r="H9" s="500"/>
      <c r="I9" s="479"/>
      <c r="J9" s="510" t="s">
        <v>225</v>
      </c>
      <c r="K9" s="532">
        <v>5</v>
      </c>
      <c r="L9" s="532">
        <v>5</v>
      </c>
      <c r="M9" s="532">
        <v>5</v>
      </c>
      <c r="N9" s="536">
        <v>2</v>
      </c>
      <c r="O9" s="509">
        <f t="shared" si="1"/>
        <v>17</v>
      </c>
    </row>
    <row r="10" spans="1:15" x14ac:dyDescent="0.25">
      <c r="B10" s="510" t="s">
        <v>224</v>
      </c>
      <c r="C10" s="503">
        <v>0</v>
      </c>
      <c r="D10" s="503">
        <v>0</v>
      </c>
      <c r="E10" s="503">
        <v>5</v>
      </c>
      <c r="F10" s="504">
        <v>0</v>
      </c>
      <c r="G10" s="508">
        <f t="shared" si="0"/>
        <v>5</v>
      </c>
      <c r="H10" s="500"/>
      <c r="I10" s="479"/>
      <c r="J10" s="510" t="s">
        <v>224</v>
      </c>
      <c r="K10" s="532">
        <v>0</v>
      </c>
      <c r="L10" s="532">
        <v>0</v>
      </c>
      <c r="M10" s="532">
        <v>9</v>
      </c>
      <c r="N10" s="536">
        <v>3</v>
      </c>
      <c r="O10" s="509">
        <f t="shared" si="1"/>
        <v>12</v>
      </c>
    </row>
    <row r="11" spans="1:15" x14ac:dyDescent="0.25">
      <c r="B11" s="510" t="s">
        <v>223</v>
      </c>
      <c r="C11" s="503">
        <v>0</v>
      </c>
      <c r="D11" s="503">
        <v>1</v>
      </c>
      <c r="E11" s="503">
        <v>2</v>
      </c>
      <c r="F11" s="504">
        <v>3</v>
      </c>
      <c r="G11" s="508">
        <f t="shared" si="0"/>
        <v>6</v>
      </c>
      <c r="H11" s="500"/>
      <c r="I11" s="479"/>
      <c r="J11" s="510" t="s">
        <v>223</v>
      </c>
      <c r="K11" s="532">
        <v>0</v>
      </c>
      <c r="L11" s="532">
        <v>8</v>
      </c>
      <c r="M11" s="532">
        <v>15</v>
      </c>
      <c r="N11" s="536">
        <v>9</v>
      </c>
      <c r="O11" s="509">
        <f t="shared" si="1"/>
        <v>32</v>
      </c>
    </row>
    <row r="12" spans="1:15" x14ac:dyDescent="0.25">
      <c r="B12" s="510" t="s">
        <v>188</v>
      </c>
      <c r="C12" s="503">
        <v>42</v>
      </c>
      <c r="D12" s="503">
        <v>62</v>
      </c>
      <c r="E12" s="503">
        <v>82</v>
      </c>
      <c r="F12" s="504">
        <v>41</v>
      </c>
      <c r="G12" s="508">
        <f t="shared" si="0"/>
        <v>227</v>
      </c>
      <c r="H12" s="500"/>
      <c r="I12" s="479"/>
      <c r="J12" s="510" t="s">
        <v>188</v>
      </c>
      <c r="K12" s="532">
        <v>44</v>
      </c>
      <c r="L12" s="532">
        <v>33</v>
      </c>
      <c r="M12" s="532">
        <v>77</v>
      </c>
      <c r="N12" s="536">
        <v>34</v>
      </c>
      <c r="O12" s="509">
        <f t="shared" si="1"/>
        <v>188</v>
      </c>
    </row>
    <row r="13" spans="1:15" x14ac:dyDescent="0.25">
      <c r="B13" s="510" t="s">
        <v>277</v>
      </c>
      <c r="C13" s="503">
        <v>34</v>
      </c>
      <c r="D13" s="503">
        <v>50</v>
      </c>
      <c r="E13" s="503">
        <v>58</v>
      </c>
      <c r="F13" s="504">
        <v>56</v>
      </c>
      <c r="G13" s="508">
        <f t="shared" si="0"/>
        <v>198</v>
      </c>
      <c r="H13" s="500"/>
      <c r="I13" s="479"/>
      <c r="J13" s="510" t="s">
        <v>183</v>
      </c>
      <c r="K13" s="532">
        <v>31</v>
      </c>
      <c r="L13" s="532">
        <v>70</v>
      </c>
      <c r="M13" s="532">
        <v>55</v>
      </c>
      <c r="N13" s="536">
        <v>38</v>
      </c>
      <c r="O13" s="509">
        <f t="shared" si="1"/>
        <v>194</v>
      </c>
    </row>
    <row r="14" spans="1:15" x14ac:dyDescent="0.25">
      <c r="B14" s="510" t="s">
        <v>184</v>
      </c>
      <c r="C14" s="503">
        <v>14</v>
      </c>
      <c r="D14" s="503">
        <v>35</v>
      </c>
      <c r="E14" s="503">
        <v>26</v>
      </c>
      <c r="F14" s="504">
        <v>27</v>
      </c>
      <c r="G14" s="508">
        <f t="shared" si="0"/>
        <v>102</v>
      </c>
      <c r="H14" s="500"/>
      <c r="I14" s="479"/>
      <c r="J14" s="510" t="s">
        <v>184</v>
      </c>
      <c r="K14" s="532">
        <v>18</v>
      </c>
      <c r="L14" s="532">
        <v>34</v>
      </c>
      <c r="M14" s="532">
        <v>34</v>
      </c>
      <c r="N14" s="536">
        <v>28</v>
      </c>
      <c r="O14" s="509">
        <f t="shared" si="1"/>
        <v>114</v>
      </c>
    </row>
    <row r="15" spans="1:15" x14ac:dyDescent="0.25">
      <c r="B15" s="510" t="s">
        <v>182</v>
      </c>
      <c r="C15" s="503">
        <v>32</v>
      </c>
      <c r="D15" s="503">
        <v>52</v>
      </c>
      <c r="E15" s="503">
        <v>63</v>
      </c>
      <c r="F15" s="504">
        <v>40</v>
      </c>
      <c r="G15" s="508">
        <f t="shared" si="0"/>
        <v>187</v>
      </c>
      <c r="H15" s="500"/>
      <c r="I15" s="479"/>
      <c r="J15" s="510" t="s">
        <v>182</v>
      </c>
      <c r="K15" s="532">
        <v>38</v>
      </c>
      <c r="L15" s="532">
        <v>53</v>
      </c>
      <c r="M15" s="532">
        <v>65</v>
      </c>
      <c r="N15" s="536">
        <v>43</v>
      </c>
      <c r="O15" s="509">
        <f t="shared" si="1"/>
        <v>199</v>
      </c>
    </row>
    <row r="16" spans="1:15" x14ac:dyDescent="0.25">
      <c r="B16" s="510" t="s">
        <v>186</v>
      </c>
      <c r="C16" s="503">
        <v>7</v>
      </c>
      <c r="D16" s="503">
        <v>12</v>
      </c>
      <c r="E16" s="503">
        <v>23</v>
      </c>
      <c r="F16" s="504">
        <v>9</v>
      </c>
      <c r="G16" s="508">
        <f t="shared" si="0"/>
        <v>51</v>
      </c>
      <c r="H16" s="500"/>
      <c r="I16" s="479"/>
      <c r="J16" s="510" t="s">
        <v>186</v>
      </c>
      <c r="K16" s="532">
        <v>13</v>
      </c>
      <c r="L16" s="532">
        <v>14</v>
      </c>
      <c r="M16" s="532">
        <v>14</v>
      </c>
      <c r="N16" s="536">
        <v>8</v>
      </c>
      <c r="O16" s="509">
        <f t="shared" si="1"/>
        <v>49</v>
      </c>
    </row>
    <row r="17" spans="2:15" x14ac:dyDescent="0.25">
      <c r="B17" s="510" t="s">
        <v>189</v>
      </c>
      <c r="C17" s="503">
        <v>8</v>
      </c>
      <c r="D17" s="503">
        <v>9</v>
      </c>
      <c r="E17" s="503">
        <v>12</v>
      </c>
      <c r="F17" s="504">
        <v>6</v>
      </c>
      <c r="G17" s="508">
        <f t="shared" si="0"/>
        <v>35</v>
      </c>
      <c r="H17" s="500"/>
      <c r="I17" s="479"/>
      <c r="J17" s="510" t="s">
        <v>189</v>
      </c>
      <c r="K17" s="532">
        <v>3</v>
      </c>
      <c r="L17" s="532">
        <v>9</v>
      </c>
      <c r="M17" s="532">
        <v>12</v>
      </c>
      <c r="N17" s="536">
        <v>3</v>
      </c>
      <c r="O17" s="509">
        <f t="shared" si="1"/>
        <v>27</v>
      </c>
    </row>
    <row r="18" spans="2:15" hidden="1" x14ac:dyDescent="0.25">
      <c r="B18" s="21" t="s">
        <v>4</v>
      </c>
      <c r="C18" s="500">
        <v>192</v>
      </c>
      <c r="D18" s="500">
        <v>266</v>
      </c>
      <c r="E18" s="500">
        <v>350</v>
      </c>
      <c r="F18" s="502">
        <v>222</v>
      </c>
      <c r="G18" s="500"/>
      <c r="H18" s="500"/>
      <c r="I18" s="479"/>
    </row>
    <row r="19" spans="2:15" x14ac:dyDescent="0.25">
      <c r="F19" s="479"/>
      <c r="I19" s="479"/>
    </row>
    <row r="20" spans="2:15" x14ac:dyDescent="0.25">
      <c r="B20" s="140" t="s">
        <v>32</v>
      </c>
      <c r="C20" s="485">
        <v>43900</v>
      </c>
      <c r="F20" s="479"/>
      <c r="I20" s="479"/>
    </row>
    <row r="21" spans="2:15" x14ac:dyDescent="0.25">
      <c r="F21" s="479"/>
      <c r="I21" s="479"/>
    </row>
    <row r="22" spans="2:15" x14ac:dyDescent="0.25">
      <c r="F22" s="479"/>
      <c r="I22" s="479"/>
    </row>
    <row r="23" spans="2:15" x14ac:dyDescent="0.25">
      <c r="F23" s="479"/>
      <c r="I23" s="479"/>
    </row>
    <row r="24" spans="2:15" x14ac:dyDescent="0.25">
      <c r="F24" s="479"/>
      <c r="I24" s="479"/>
    </row>
    <row r="25" spans="2:15" x14ac:dyDescent="0.25">
      <c r="F25" s="479"/>
      <c r="I25" s="479"/>
    </row>
    <row r="26" spans="2:15" x14ac:dyDescent="0.25">
      <c r="F26" s="479"/>
      <c r="I26" s="479"/>
    </row>
    <row r="27" spans="2:15" x14ac:dyDescent="0.25">
      <c r="F27" s="479"/>
      <c r="I27" s="479"/>
    </row>
    <row r="28" spans="2:15" x14ac:dyDescent="0.25">
      <c r="F28" s="479"/>
      <c r="I28" s="479"/>
    </row>
    <row r="29" spans="2:15" x14ac:dyDescent="0.25">
      <c r="F29" s="479"/>
      <c r="I29" s="479"/>
    </row>
    <row r="30" spans="2:15" x14ac:dyDescent="0.25">
      <c r="F30" s="479"/>
      <c r="I30" s="479"/>
    </row>
    <row r="31" spans="2:15" x14ac:dyDescent="0.25">
      <c r="F31" s="479"/>
      <c r="I31" s="479"/>
    </row>
    <row r="32" spans="2:15" x14ac:dyDescent="0.25">
      <c r="F32" s="479"/>
      <c r="I32" s="479"/>
    </row>
    <row r="33" spans="6:9" x14ac:dyDescent="0.25">
      <c r="F33" s="479"/>
      <c r="I33" s="479"/>
    </row>
    <row r="34" spans="6:9" x14ac:dyDescent="0.25">
      <c r="F34" s="479"/>
      <c r="I34" s="479"/>
    </row>
    <row r="35" spans="6:9" x14ac:dyDescent="0.25">
      <c r="F35" s="479"/>
      <c r="I35" s="479"/>
    </row>
    <row r="36" spans="6:9" x14ac:dyDescent="0.25">
      <c r="F36" s="479"/>
      <c r="I36" s="479"/>
    </row>
    <row r="37" spans="6:9" x14ac:dyDescent="0.25">
      <c r="F37" s="479"/>
      <c r="I37" s="479"/>
    </row>
    <row r="38" spans="6:9" x14ac:dyDescent="0.25">
      <c r="F38" s="479"/>
      <c r="I38" s="479"/>
    </row>
    <row r="39" spans="6:9" x14ac:dyDescent="0.25">
      <c r="F39" s="479"/>
      <c r="I39" s="479"/>
    </row>
    <row r="40" spans="6:9" x14ac:dyDescent="0.25">
      <c r="F40" s="479"/>
      <c r="I40" s="479"/>
    </row>
    <row r="41" spans="6:9" x14ac:dyDescent="0.25">
      <c r="F41" s="479"/>
      <c r="I41" s="479"/>
    </row>
    <row r="42" spans="6:9" x14ac:dyDescent="0.25">
      <c r="F42" s="479"/>
      <c r="I42" s="479"/>
    </row>
    <row r="43" spans="6:9" x14ac:dyDescent="0.25">
      <c r="F43" s="479"/>
      <c r="I43" s="479"/>
    </row>
    <row r="44" spans="6:9" x14ac:dyDescent="0.25">
      <c r="F44" s="479"/>
      <c r="I44" s="479"/>
    </row>
    <row r="45" spans="6:9" x14ac:dyDescent="0.25">
      <c r="F45" s="479"/>
      <c r="I45" s="479"/>
    </row>
    <row r="46" spans="6:9" x14ac:dyDescent="0.25">
      <c r="F46" s="479"/>
      <c r="I46" s="479"/>
    </row>
    <row r="47" spans="6:9" x14ac:dyDescent="0.25">
      <c r="F47" s="479"/>
      <c r="I47" s="479"/>
    </row>
    <row r="48" spans="6:9" x14ac:dyDescent="0.25">
      <c r="F48" s="479"/>
      <c r="I48" s="479"/>
    </row>
    <row r="49" spans="6:9" x14ac:dyDescent="0.25">
      <c r="F49" s="479"/>
      <c r="I49" s="479"/>
    </row>
    <row r="50" spans="6:9" x14ac:dyDescent="0.25">
      <c r="F50" s="479"/>
      <c r="I50" s="479"/>
    </row>
    <row r="67" spans="11:45" x14ac:dyDescent="0.25">
      <c r="K67" s="479"/>
    </row>
    <row r="70" spans="11:45" x14ac:dyDescent="0.25">
      <c r="L70" s="479"/>
      <c r="M70" s="479"/>
      <c r="N70" s="139" t="s">
        <v>32</v>
      </c>
      <c r="O70" s="479"/>
    </row>
    <row r="72" spans="11:45" x14ac:dyDescent="0.25">
      <c r="K72" s="499"/>
    </row>
    <row r="75" spans="11:45" x14ac:dyDescent="0.25"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499"/>
      <c r="AN75" s="499"/>
      <c r="AO75" s="499"/>
      <c r="AP75" s="499"/>
      <c r="AQ75" s="499"/>
      <c r="AR75" s="499"/>
      <c r="AS75" s="499"/>
    </row>
  </sheetData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J49"/>
  <sheetViews>
    <sheetView tabSelected="1" zoomScaleNormal="100" workbookViewId="0">
      <pane xSplit="2" ySplit="6" topLeftCell="Q7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3.7109375" customWidth="1"/>
    <col min="2" max="2" width="45.42578125" customWidth="1"/>
    <col min="4" max="9" width="9.140625" customWidth="1"/>
    <col min="10" max="10" width="9.140625" style="138" customWidth="1"/>
    <col min="11" max="17" width="9.140625" customWidth="1"/>
    <col min="18" max="18" width="9.140625" style="138" customWidth="1"/>
    <col min="19" max="19" width="9.140625" customWidth="1"/>
    <col min="26" max="26" width="9.140625" style="138"/>
    <col min="28" max="33" width="9.140625" customWidth="1"/>
    <col min="34" max="34" width="9.140625" style="138" customWidth="1"/>
  </cols>
  <sheetData>
    <row r="1" spans="1:35" x14ac:dyDescent="0.25">
      <c r="A1" s="189" t="s">
        <v>261</v>
      </c>
      <c r="B1" s="331"/>
      <c r="C1" s="331"/>
    </row>
    <row r="2" spans="1:35" x14ac:dyDescent="0.25">
      <c r="A2" s="585" t="s">
        <v>139</v>
      </c>
      <c r="B2" s="585"/>
      <c r="C2" s="585"/>
      <c r="D2" s="585"/>
    </row>
    <row r="3" spans="1:35" x14ac:dyDescent="0.25">
      <c r="A3" s="35"/>
    </row>
    <row r="4" spans="1:35" ht="15.75" thickBot="1" x14ac:dyDescent="0.3">
      <c r="C4" s="138"/>
      <c r="D4" s="590">
        <v>2015</v>
      </c>
      <c r="E4" s="591"/>
      <c r="F4" s="591"/>
      <c r="G4" s="591"/>
      <c r="H4" s="591"/>
      <c r="I4" s="591"/>
      <c r="J4" s="592"/>
      <c r="K4" s="138"/>
      <c r="L4" s="588">
        <v>2016</v>
      </c>
      <c r="M4" s="588"/>
      <c r="N4" s="588"/>
      <c r="O4" s="588"/>
      <c r="P4" s="588"/>
      <c r="Q4" s="588"/>
      <c r="R4" s="588"/>
      <c r="S4" s="138"/>
      <c r="T4" s="588">
        <v>2017</v>
      </c>
      <c r="U4" s="588"/>
      <c r="V4" s="588"/>
      <c r="W4" s="588"/>
      <c r="X4" s="588"/>
      <c r="Y4" s="588"/>
      <c r="Z4" s="588"/>
      <c r="AA4" s="138"/>
      <c r="AB4" s="586" t="s">
        <v>125</v>
      </c>
      <c r="AC4" s="586"/>
      <c r="AD4" s="586"/>
      <c r="AE4" s="586"/>
      <c r="AF4" s="586"/>
      <c r="AG4" s="586"/>
      <c r="AH4" s="586"/>
    </row>
    <row r="5" spans="1:35" s="29" customFormat="1" ht="15" customHeight="1" x14ac:dyDescent="0.2">
      <c r="A5" s="342"/>
      <c r="B5" s="344"/>
      <c r="C5" s="32"/>
      <c r="D5" s="589" t="s">
        <v>118</v>
      </c>
      <c r="E5" s="589"/>
      <c r="F5" s="136" t="s">
        <v>1</v>
      </c>
      <c r="G5" s="589" t="s">
        <v>120</v>
      </c>
      <c r="H5" s="589"/>
      <c r="I5" s="137" t="s">
        <v>1</v>
      </c>
      <c r="J5" s="137" t="s">
        <v>123</v>
      </c>
      <c r="K5" s="32"/>
      <c r="L5" s="589" t="s">
        <v>118</v>
      </c>
      <c r="M5" s="589"/>
      <c r="N5" s="136" t="s">
        <v>1</v>
      </c>
      <c r="O5" s="589" t="s">
        <v>120</v>
      </c>
      <c r="P5" s="589"/>
      <c r="Q5" s="137" t="s">
        <v>1</v>
      </c>
      <c r="R5" s="137" t="s">
        <v>123</v>
      </c>
      <c r="S5" s="32"/>
      <c r="T5" s="589" t="s">
        <v>118</v>
      </c>
      <c r="U5" s="589"/>
      <c r="V5" s="136" t="s">
        <v>1</v>
      </c>
      <c r="W5" s="589" t="s">
        <v>120</v>
      </c>
      <c r="X5" s="589"/>
      <c r="Y5" s="137" t="s">
        <v>1</v>
      </c>
      <c r="Z5" s="137" t="s">
        <v>123</v>
      </c>
      <c r="AA5" s="32"/>
      <c r="AB5" s="587" t="s">
        <v>118</v>
      </c>
      <c r="AC5" s="587"/>
      <c r="AD5" s="144" t="s">
        <v>1</v>
      </c>
      <c r="AE5" s="587" t="s">
        <v>120</v>
      </c>
      <c r="AF5" s="587"/>
      <c r="AG5" s="145" t="s">
        <v>1</v>
      </c>
      <c r="AH5" s="145" t="s">
        <v>123</v>
      </c>
    </row>
    <row r="6" spans="1:35" s="29" customFormat="1" ht="13.5" thickBot="1" x14ac:dyDescent="0.25">
      <c r="A6" s="343"/>
      <c r="B6" s="345" t="s">
        <v>126</v>
      </c>
      <c r="C6" s="32"/>
      <c r="D6" s="137" t="s">
        <v>13</v>
      </c>
      <c r="E6" s="330" t="s">
        <v>131</v>
      </c>
      <c r="F6" s="150" t="s">
        <v>119</v>
      </c>
      <c r="G6" s="137" t="s">
        <v>15</v>
      </c>
      <c r="H6" s="137" t="s">
        <v>121</v>
      </c>
      <c r="I6" s="151" t="s">
        <v>122</v>
      </c>
      <c r="J6" s="151" t="s">
        <v>124</v>
      </c>
      <c r="K6" s="32"/>
      <c r="L6" s="330" t="s">
        <v>13</v>
      </c>
      <c r="M6" s="330" t="s">
        <v>131</v>
      </c>
      <c r="N6" s="334" t="s">
        <v>119</v>
      </c>
      <c r="O6" s="330" t="s">
        <v>15</v>
      </c>
      <c r="P6" s="330" t="s">
        <v>121</v>
      </c>
      <c r="Q6" s="335" t="s">
        <v>122</v>
      </c>
      <c r="R6" s="335" t="s">
        <v>124</v>
      </c>
      <c r="S6" s="32"/>
      <c r="T6" s="330" t="s">
        <v>13</v>
      </c>
      <c r="U6" s="330" t="s">
        <v>131</v>
      </c>
      <c r="V6" s="334" t="s">
        <v>119</v>
      </c>
      <c r="W6" s="330" t="s">
        <v>15</v>
      </c>
      <c r="X6" s="330" t="s">
        <v>121</v>
      </c>
      <c r="Y6" s="335" t="s">
        <v>122</v>
      </c>
      <c r="Z6" s="335" t="s">
        <v>124</v>
      </c>
      <c r="AA6" s="32"/>
      <c r="AB6" s="338" t="s">
        <v>13</v>
      </c>
      <c r="AC6" s="339" t="s">
        <v>131</v>
      </c>
      <c r="AD6" s="340" t="s">
        <v>119</v>
      </c>
      <c r="AE6" s="338" t="s">
        <v>15</v>
      </c>
      <c r="AF6" s="338" t="s">
        <v>121</v>
      </c>
      <c r="AG6" s="338" t="s">
        <v>122</v>
      </c>
      <c r="AH6" s="338" t="s">
        <v>124</v>
      </c>
    </row>
    <row r="7" spans="1:35" x14ac:dyDescent="0.25">
      <c r="A7" s="134">
        <v>1</v>
      </c>
      <c r="B7" s="477" t="s">
        <v>36</v>
      </c>
      <c r="C7" s="154" t="s">
        <v>37</v>
      </c>
      <c r="D7" s="152">
        <v>4</v>
      </c>
      <c r="E7" s="153">
        <v>0</v>
      </c>
      <c r="F7" s="153">
        <f>D7+E7</f>
        <v>4</v>
      </c>
      <c r="G7" s="153">
        <v>6</v>
      </c>
      <c r="H7" s="153">
        <v>4</v>
      </c>
      <c r="I7" s="153">
        <f>G7+H7</f>
        <v>10</v>
      </c>
      <c r="J7" s="328">
        <f t="shared" ref="J7:J24" si="0">F7+I7</f>
        <v>14</v>
      </c>
      <c r="K7" s="154" t="str">
        <f>C7</f>
        <v>ASU</v>
      </c>
      <c r="L7" s="333">
        <v>0</v>
      </c>
      <c r="M7" s="333">
        <v>0</v>
      </c>
      <c r="N7" s="333">
        <f>L7+M7</f>
        <v>0</v>
      </c>
      <c r="O7" s="333">
        <v>4</v>
      </c>
      <c r="P7" s="333">
        <v>3</v>
      </c>
      <c r="Q7" s="333">
        <f>O7+P7</f>
        <v>7</v>
      </c>
      <c r="R7" s="333">
        <f>N7+Q7</f>
        <v>7</v>
      </c>
      <c r="S7" s="154" t="str">
        <f>C7</f>
        <v>ASU</v>
      </c>
      <c r="T7" s="333">
        <v>0</v>
      </c>
      <c r="U7" s="333">
        <v>0</v>
      </c>
      <c r="V7" s="333">
        <f>SUM(T7,U7)</f>
        <v>0</v>
      </c>
      <c r="W7" s="333">
        <v>0</v>
      </c>
      <c r="X7" s="333">
        <v>0</v>
      </c>
      <c r="Y7" s="333">
        <f>SUM(W7,X7)</f>
        <v>0</v>
      </c>
      <c r="Z7" s="333">
        <f>SUM(V7,Y7)</f>
        <v>0</v>
      </c>
      <c r="AA7" s="154" t="str">
        <f>C7</f>
        <v>ASU</v>
      </c>
      <c r="AB7" s="275">
        <v>0</v>
      </c>
      <c r="AC7" s="275">
        <v>0</v>
      </c>
      <c r="AD7" s="275">
        <f>AB7+AC7</f>
        <v>0</v>
      </c>
      <c r="AE7" s="275">
        <v>0</v>
      </c>
      <c r="AF7" s="275">
        <v>0</v>
      </c>
      <c r="AG7" s="275">
        <f>AE7+AF7</f>
        <v>0</v>
      </c>
      <c r="AH7" s="275">
        <f>AD7+AG7</f>
        <v>0</v>
      </c>
      <c r="AI7" t="str">
        <f t="shared" ref="AI7:AI14" si="1">C7</f>
        <v>ASU</v>
      </c>
    </row>
    <row r="8" spans="1:35" x14ac:dyDescent="0.25">
      <c r="A8" s="134">
        <v>2</v>
      </c>
      <c r="B8" s="346" t="s">
        <v>38</v>
      </c>
      <c r="C8" s="156" t="s">
        <v>39</v>
      </c>
      <c r="D8" s="9">
        <v>0</v>
      </c>
      <c r="E8" s="2">
        <v>0</v>
      </c>
      <c r="F8" s="2">
        <f t="shared" ref="F8:F47" si="2">D8+E8</f>
        <v>0</v>
      </c>
      <c r="G8" s="2">
        <v>0</v>
      </c>
      <c r="H8" s="2">
        <v>0</v>
      </c>
      <c r="I8" s="2">
        <f t="shared" ref="I8:I47" si="3">G8+H8</f>
        <v>0</v>
      </c>
      <c r="J8" s="12">
        <f t="shared" si="0"/>
        <v>0</v>
      </c>
      <c r="K8" s="156" t="str">
        <f t="shared" ref="K8:K14" si="4">C8</f>
        <v>GJŽLKA</v>
      </c>
      <c r="L8" s="2">
        <v>0</v>
      </c>
      <c r="M8" s="333">
        <v>0</v>
      </c>
      <c r="N8" s="2">
        <f t="shared" ref="N8:N47" si="5">L8+M8</f>
        <v>0</v>
      </c>
      <c r="O8" s="2">
        <v>0</v>
      </c>
      <c r="P8" s="2">
        <v>0</v>
      </c>
      <c r="Q8" s="2">
        <f t="shared" ref="Q8:Q47" si="6">O8+P8</f>
        <v>0</v>
      </c>
      <c r="R8" s="2">
        <f t="shared" ref="R8:R46" si="7">N8+Q8</f>
        <v>0</v>
      </c>
      <c r="S8" s="156" t="str">
        <f t="shared" ref="S8:S14" si="8">C8</f>
        <v>GJŽLKA</v>
      </c>
      <c r="T8" s="2">
        <v>0</v>
      </c>
      <c r="U8" s="2">
        <v>0</v>
      </c>
      <c r="V8" s="2">
        <f t="shared" ref="V8:V48" si="9">SUM(T8,U8)</f>
        <v>0</v>
      </c>
      <c r="W8" s="2">
        <v>0</v>
      </c>
      <c r="X8" s="2">
        <v>0</v>
      </c>
      <c r="Y8" s="2">
        <f t="shared" ref="Y8:Y48" si="10">SUM(W8,X8)</f>
        <v>0</v>
      </c>
      <c r="Z8" s="2">
        <f t="shared" ref="Z8:Z48" si="11">SUM(V8,Y8)</f>
        <v>0</v>
      </c>
      <c r="AA8" s="156" t="str">
        <f t="shared" ref="AA8:AA14" si="12">C8</f>
        <v>GJŽLKA</v>
      </c>
      <c r="AB8" s="146">
        <v>0</v>
      </c>
      <c r="AC8" s="146">
        <v>0</v>
      </c>
      <c r="AD8" s="146">
        <f t="shared" ref="AD8:AD47" si="13">AB8+AC8</f>
        <v>0</v>
      </c>
      <c r="AE8" s="146">
        <v>0</v>
      </c>
      <c r="AF8" s="146">
        <v>0</v>
      </c>
      <c r="AG8" s="146">
        <f t="shared" ref="AG8:AG48" si="14">AE8+AF8</f>
        <v>0</v>
      </c>
      <c r="AH8" s="146">
        <f t="shared" ref="AH8:AH48" si="15">AD8+AG8</f>
        <v>0</v>
      </c>
      <c r="AI8" t="str">
        <f t="shared" si="1"/>
        <v>GJŽLKA</v>
      </c>
    </row>
    <row r="9" spans="1:35" x14ac:dyDescent="0.25">
      <c r="A9" s="134">
        <v>3</v>
      </c>
      <c r="B9" s="346" t="s">
        <v>40</v>
      </c>
      <c r="C9" s="156" t="s">
        <v>41</v>
      </c>
      <c r="D9" s="9">
        <v>2</v>
      </c>
      <c r="E9" s="2">
        <v>0</v>
      </c>
      <c r="F9" s="2">
        <f t="shared" si="2"/>
        <v>2</v>
      </c>
      <c r="G9" s="2">
        <v>4</v>
      </c>
      <c r="H9" s="2">
        <v>2</v>
      </c>
      <c r="I9" s="2">
        <f t="shared" si="3"/>
        <v>6</v>
      </c>
      <c r="J9" s="12">
        <f t="shared" si="0"/>
        <v>8</v>
      </c>
      <c r="K9" s="156" t="str">
        <f t="shared" si="4"/>
        <v>KTU</v>
      </c>
      <c r="L9" s="2">
        <v>6</v>
      </c>
      <c r="M9" s="333">
        <v>0</v>
      </c>
      <c r="N9" s="2">
        <f t="shared" si="5"/>
        <v>6</v>
      </c>
      <c r="O9" s="2">
        <v>10</v>
      </c>
      <c r="P9" s="2">
        <v>12</v>
      </c>
      <c r="Q9" s="2">
        <f t="shared" si="6"/>
        <v>22</v>
      </c>
      <c r="R9" s="2">
        <f t="shared" si="7"/>
        <v>28</v>
      </c>
      <c r="S9" s="156" t="str">
        <f t="shared" si="8"/>
        <v>KTU</v>
      </c>
      <c r="T9" s="2">
        <v>7</v>
      </c>
      <c r="U9" s="2">
        <v>0</v>
      </c>
      <c r="V9" s="2">
        <f t="shared" si="9"/>
        <v>7</v>
      </c>
      <c r="W9" s="2">
        <v>16</v>
      </c>
      <c r="X9" s="2">
        <v>7</v>
      </c>
      <c r="Y9" s="2">
        <f t="shared" si="10"/>
        <v>23</v>
      </c>
      <c r="Z9" s="2">
        <f t="shared" si="11"/>
        <v>30</v>
      </c>
      <c r="AA9" s="156" t="str">
        <f t="shared" si="12"/>
        <v>KTU</v>
      </c>
      <c r="AB9" s="146">
        <v>19</v>
      </c>
      <c r="AC9" s="146">
        <v>0</v>
      </c>
      <c r="AD9" s="146">
        <f t="shared" si="13"/>
        <v>19</v>
      </c>
      <c r="AE9" s="146">
        <v>14</v>
      </c>
      <c r="AF9" s="146">
        <v>8</v>
      </c>
      <c r="AG9" s="146">
        <f t="shared" si="14"/>
        <v>22</v>
      </c>
      <c r="AH9" s="146">
        <f t="shared" si="15"/>
        <v>41</v>
      </c>
      <c r="AI9" t="str">
        <f t="shared" si="1"/>
        <v>KTU</v>
      </c>
    </row>
    <row r="10" spans="1:35" x14ac:dyDescent="0.25">
      <c r="A10" s="134">
        <v>4</v>
      </c>
      <c r="B10" s="346" t="s">
        <v>42</v>
      </c>
      <c r="C10" s="156" t="s">
        <v>43</v>
      </c>
      <c r="D10" s="9">
        <v>0</v>
      </c>
      <c r="E10" s="2">
        <v>0</v>
      </c>
      <c r="F10" s="2">
        <f t="shared" si="2"/>
        <v>0</v>
      </c>
      <c r="G10" s="2">
        <v>1</v>
      </c>
      <c r="H10" s="2">
        <v>0</v>
      </c>
      <c r="I10" s="2">
        <f t="shared" si="3"/>
        <v>1</v>
      </c>
      <c r="J10" s="12">
        <f t="shared" si="0"/>
        <v>1</v>
      </c>
      <c r="K10" s="156" t="str">
        <f t="shared" si="4"/>
        <v>KU</v>
      </c>
      <c r="L10" s="2">
        <v>0</v>
      </c>
      <c r="M10" s="333">
        <v>0</v>
      </c>
      <c r="N10" s="2">
        <f t="shared" si="5"/>
        <v>0</v>
      </c>
      <c r="O10" s="2">
        <v>0</v>
      </c>
      <c r="P10" s="2">
        <v>0</v>
      </c>
      <c r="Q10" s="2">
        <f t="shared" si="6"/>
        <v>0</v>
      </c>
      <c r="R10" s="2">
        <f t="shared" si="7"/>
        <v>0</v>
      </c>
      <c r="S10" s="156" t="str">
        <f t="shared" si="8"/>
        <v>KU</v>
      </c>
      <c r="T10" s="2">
        <v>0</v>
      </c>
      <c r="U10" s="2">
        <v>0</v>
      </c>
      <c r="V10" s="2">
        <f t="shared" si="9"/>
        <v>0</v>
      </c>
      <c r="W10" s="2">
        <v>2</v>
      </c>
      <c r="X10" s="2">
        <v>0</v>
      </c>
      <c r="Y10" s="2">
        <f t="shared" si="10"/>
        <v>2</v>
      </c>
      <c r="Z10" s="2">
        <f t="shared" si="11"/>
        <v>2</v>
      </c>
      <c r="AA10" s="156" t="str">
        <f t="shared" si="12"/>
        <v>KU</v>
      </c>
      <c r="AB10" s="146">
        <v>1</v>
      </c>
      <c r="AC10" s="146">
        <v>0</v>
      </c>
      <c r="AD10" s="146">
        <f t="shared" si="13"/>
        <v>1</v>
      </c>
      <c r="AE10" s="146">
        <v>2</v>
      </c>
      <c r="AF10" s="146">
        <v>0</v>
      </c>
      <c r="AG10" s="146">
        <f t="shared" si="14"/>
        <v>2</v>
      </c>
      <c r="AH10" s="146">
        <f t="shared" si="15"/>
        <v>3</v>
      </c>
      <c r="AI10" t="str">
        <f t="shared" si="1"/>
        <v>KU</v>
      </c>
    </row>
    <row r="11" spans="1:35" x14ac:dyDescent="0.25">
      <c r="A11" s="134">
        <v>5</v>
      </c>
      <c r="B11" s="346" t="s">
        <v>44</v>
      </c>
      <c r="C11" s="156" t="s">
        <v>45</v>
      </c>
      <c r="D11" s="9">
        <v>1</v>
      </c>
      <c r="E11" s="2">
        <v>0</v>
      </c>
      <c r="F11" s="2">
        <f t="shared" si="2"/>
        <v>1</v>
      </c>
      <c r="G11" s="2">
        <v>4</v>
      </c>
      <c r="H11" s="2">
        <v>0</v>
      </c>
      <c r="I11" s="2">
        <f t="shared" si="3"/>
        <v>4</v>
      </c>
      <c r="J11" s="12">
        <f t="shared" si="0"/>
        <v>5</v>
      </c>
      <c r="K11" s="156" t="str">
        <f t="shared" si="4"/>
        <v>LEU</v>
      </c>
      <c r="L11" s="2">
        <v>0</v>
      </c>
      <c r="M11" s="333">
        <v>0</v>
      </c>
      <c r="N11" s="2">
        <f t="shared" si="5"/>
        <v>0</v>
      </c>
      <c r="O11" s="2">
        <v>2</v>
      </c>
      <c r="P11" s="2">
        <v>1</v>
      </c>
      <c r="Q11" s="2">
        <f t="shared" si="6"/>
        <v>3</v>
      </c>
      <c r="R11" s="2">
        <f t="shared" si="7"/>
        <v>3</v>
      </c>
      <c r="S11" s="156" t="str">
        <f t="shared" si="8"/>
        <v>LEU</v>
      </c>
      <c r="T11" s="2">
        <v>0</v>
      </c>
      <c r="U11" s="2">
        <v>0</v>
      </c>
      <c r="V11" s="2">
        <f t="shared" si="9"/>
        <v>0</v>
      </c>
      <c r="W11" s="2">
        <v>0</v>
      </c>
      <c r="X11" s="2">
        <v>0</v>
      </c>
      <c r="Y11" s="2">
        <f t="shared" si="10"/>
        <v>0</v>
      </c>
      <c r="Z11" s="2">
        <f t="shared" si="11"/>
        <v>0</v>
      </c>
      <c r="AA11" s="156" t="str">
        <f t="shared" si="12"/>
        <v>LEU</v>
      </c>
      <c r="AB11" s="146">
        <v>0</v>
      </c>
      <c r="AC11" s="146">
        <v>0</v>
      </c>
      <c r="AD11" s="146">
        <f t="shared" si="13"/>
        <v>0</v>
      </c>
      <c r="AE11" s="146">
        <v>0</v>
      </c>
      <c r="AF11" s="146">
        <v>0</v>
      </c>
      <c r="AG11" s="146">
        <f t="shared" si="14"/>
        <v>0</v>
      </c>
      <c r="AH11" s="146">
        <f t="shared" si="15"/>
        <v>0</v>
      </c>
      <c r="AI11" t="str">
        <f t="shared" si="1"/>
        <v>LEU</v>
      </c>
    </row>
    <row r="12" spans="1:35" x14ac:dyDescent="0.25">
      <c r="A12" s="134">
        <v>6</v>
      </c>
      <c r="B12" s="346" t="s">
        <v>46</v>
      </c>
      <c r="C12" s="156" t="s">
        <v>47</v>
      </c>
      <c r="D12" s="9">
        <v>2</v>
      </c>
      <c r="E12" s="2">
        <v>0</v>
      </c>
      <c r="F12" s="2">
        <f t="shared" si="2"/>
        <v>2</v>
      </c>
      <c r="G12" s="2">
        <v>6</v>
      </c>
      <c r="H12" s="2">
        <v>1</v>
      </c>
      <c r="I12" s="2">
        <f t="shared" si="3"/>
        <v>7</v>
      </c>
      <c r="J12" s="12">
        <f t="shared" si="0"/>
        <v>9</v>
      </c>
      <c r="K12" s="156" t="str">
        <f t="shared" si="4"/>
        <v>LMTA</v>
      </c>
      <c r="L12" s="2">
        <v>2</v>
      </c>
      <c r="M12" s="333">
        <v>0</v>
      </c>
      <c r="N12" s="2">
        <f t="shared" si="5"/>
        <v>2</v>
      </c>
      <c r="O12" s="2">
        <v>3</v>
      </c>
      <c r="P12" s="2">
        <v>0</v>
      </c>
      <c r="Q12" s="2">
        <f t="shared" si="6"/>
        <v>3</v>
      </c>
      <c r="R12" s="2">
        <f t="shared" si="7"/>
        <v>5</v>
      </c>
      <c r="S12" s="156" t="str">
        <f t="shared" si="8"/>
        <v>LMTA</v>
      </c>
      <c r="T12" s="2">
        <v>1</v>
      </c>
      <c r="U12" s="2">
        <v>0</v>
      </c>
      <c r="V12" s="2">
        <f t="shared" si="9"/>
        <v>1</v>
      </c>
      <c r="W12" s="2">
        <v>5</v>
      </c>
      <c r="X12" s="2">
        <v>1</v>
      </c>
      <c r="Y12" s="2">
        <f t="shared" si="10"/>
        <v>6</v>
      </c>
      <c r="Z12" s="2">
        <f t="shared" si="11"/>
        <v>7</v>
      </c>
      <c r="AA12" s="156" t="str">
        <f t="shared" si="12"/>
        <v>LMTA</v>
      </c>
      <c r="AB12" s="146">
        <v>0</v>
      </c>
      <c r="AC12" s="146">
        <v>0</v>
      </c>
      <c r="AD12" s="146">
        <f t="shared" si="13"/>
        <v>0</v>
      </c>
      <c r="AE12" s="146">
        <v>3</v>
      </c>
      <c r="AF12" s="146">
        <v>2</v>
      </c>
      <c r="AG12" s="146">
        <f t="shared" si="14"/>
        <v>5</v>
      </c>
      <c r="AH12" s="146">
        <f t="shared" si="15"/>
        <v>5</v>
      </c>
      <c r="AI12" t="str">
        <f t="shared" si="1"/>
        <v>LMTA</v>
      </c>
    </row>
    <row r="13" spans="1:35" x14ac:dyDescent="0.25">
      <c r="A13" s="134">
        <v>7</v>
      </c>
      <c r="B13" s="346" t="s">
        <v>48</v>
      </c>
      <c r="C13" s="156" t="s">
        <v>49</v>
      </c>
      <c r="D13" s="9">
        <v>2</v>
      </c>
      <c r="E13" s="2">
        <v>0</v>
      </c>
      <c r="F13" s="2">
        <f t="shared" si="2"/>
        <v>2</v>
      </c>
      <c r="G13" s="2">
        <v>6</v>
      </c>
      <c r="H13" s="2">
        <v>0</v>
      </c>
      <c r="I13" s="2">
        <f t="shared" si="3"/>
        <v>6</v>
      </c>
      <c r="J13" s="12">
        <f t="shared" si="0"/>
        <v>8</v>
      </c>
      <c r="K13" s="156" t="str">
        <f t="shared" si="4"/>
        <v>LSU</v>
      </c>
      <c r="L13" s="2">
        <v>7</v>
      </c>
      <c r="M13" s="333">
        <v>0</v>
      </c>
      <c r="N13" s="2">
        <f t="shared" si="5"/>
        <v>7</v>
      </c>
      <c r="O13" s="2">
        <v>11</v>
      </c>
      <c r="P13" s="2">
        <v>0</v>
      </c>
      <c r="Q13" s="2">
        <f t="shared" si="6"/>
        <v>11</v>
      </c>
      <c r="R13" s="2">
        <f t="shared" si="7"/>
        <v>18</v>
      </c>
      <c r="S13" s="156" t="str">
        <f t="shared" si="8"/>
        <v>LSU</v>
      </c>
      <c r="T13" s="2">
        <v>3</v>
      </c>
      <c r="U13" s="2">
        <v>0</v>
      </c>
      <c r="V13" s="2">
        <f t="shared" si="9"/>
        <v>3</v>
      </c>
      <c r="W13" s="2">
        <v>12</v>
      </c>
      <c r="X13" s="2">
        <v>0</v>
      </c>
      <c r="Y13" s="2">
        <f t="shared" si="10"/>
        <v>12</v>
      </c>
      <c r="Z13" s="2">
        <f t="shared" si="11"/>
        <v>15</v>
      </c>
      <c r="AA13" s="156" t="str">
        <f t="shared" si="12"/>
        <v>LSU</v>
      </c>
      <c r="AB13" s="146">
        <v>4</v>
      </c>
      <c r="AC13" s="146">
        <v>1</v>
      </c>
      <c r="AD13" s="146">
        <f t="shared" si="13"/>
        <v>5</v>
      </c>
      <c r="AE13" s="146">
        <v>3</v>
      </c>
      <c r="AF13" s="146">
        <v>0</v>
      </c>
      <c r="AG13" s="146">
        <f t="shared" si="14"/>
        <v>3</v>
      </c>
      <c r="AH13" s="146">
        <f t="shared" si="15"/>
        <v>8</v>
      </c>
      <c r="AI13" t="str">
        <f t="shared" si="1"/>
        <v>LSU</v>
      </c>
    </row>
    <row r="14" spans="1:35" x14ac:dyDescent="0.25">
      <c r="A14" s="134">
        <v>8</v>
      </c>
      <c r="B14" s="346" t="s">
        <v>50</v>
      </c>
      <c r="C14" s="156" t="s">
        <v>51</v>
      </c>
      <c r="D14" s="9">
        <v>0</v>
      </c>
      <c r="E14" s="2">
        <v>0</v>
      </c>
      <c r="F14" s="2">
        <f t="shared" si="2"/>
        <v>0</v>
      </c>
      <c r="G14" s="2">
        <v>1</v>
      </c>
      <c r="H14" s="2">
        <v>0</v>
      </c>
      <c r="I14" s="2">
        <f t="shared" si="3"/>
        <v>1</v>
      </c>
      <c r="J14" s="12">
        <f t="shared" si="0"/>
        <v>1</v>
      </c>
      <c r="K14" s="156" t="str">
        <f t="shared" si="4"/>
        <v>LSMU</v>
      </c>
      <c r="L14" s="2">
        <v>0</v>
      </c>
      <c r="M14" s="333">
        <v>0</v>
      </c>
      <c r="N14" s="2">
        <f t="shared" si="5"/>
        <v>0</v>
      </c>
      <c r="O14" s="2">
        <v>6</v>
      </c>
      <c r="P14" s="2">
        <v>1</v>
      </c>
      <c r="Q14" s="2">
        <f t="shared" si="6"/>
        <v>7</v>
      </c>
      <c r="R14" s="2">
        <f t="shared" si="7"/>
        <v>7</v>
      </c>
      <c r="S14" s="156" t="str">
        <f t="shared" si="8"/>
        <v>LSMU</v>
      </c>
      <c r="T14" s="2">
        <v>9</v>
      </c>
      <c r="U14" s="2">
        <v>0</v>
      </c>
      <c r="V14" s="2">
        <f t="shared" si="9"/>
        <v>9</v>
      </c>
      <c r="W14" s="2">
        <v>21</v>
      </c>
      <c r="X14" s="2">
        <v>14</v>
      </c>
      <c r="Y14" s="2">
        <f t="shared" si="10"/>
        <v>35</v>
      </c>
      <c r="Z14" s="2">
        <f t="shared" si="11"/>
        <v>44</v>
      </c>
      <c r="AA14" s="156" t="str">
        <f t="shared" si="12"/>
        <v>LSMU</v>
      </c>
      <c r="AB14" s="146">
        <v>7</v>
      </c>
      <c r="AC14" s="146">
        <v>6</v>
      </c>
      <c r="AD14" s="146">
        <f t="shared" si="13"/>
        <v>13</v>
      </c>
      <c r="AE14" s="146">
        <v>19</v>
      </c>
      <c r="AF14" s="146">
        <v>5</v>
      </c>
      <c r="AG14" s="146">
        <f t="shared" si="14"/>
        <v>24</v>
      </c>
      <c r="AH14" s="146">
        <f t="shared" si="15"/>
        <v>37</v>
      </c>
      <c r="AI14" t="str">
        <f t="shared" si="1"/>
        <v>LSMU</v>
      </c>
    </row>
    <row r="15" spans="1:35" x14ac:dyDescent="0.25">
      <c r="A15" s="134">
        <v>9</v>
      </c>
      <c r="B15" s="346" t="s">
        <v>52</v>
      </c>
      <c r="C15" s="156" t="s">
        <v>53</v>
      </c>
      <c r="D15" s="9">
        <v>5</v>
      </c>
      <c r="E15" s="2">
        <v>0</v>
      </c>
      <c r="F15" s="2">
        <f t="shared" si="2"/>
        <v>5</v>
      </c>
      <c r="G15" s="2">
        <v>8</v>
      </c>
      <c r="H15" s="2">
        <v>7</v>
      </c>
      <c r="I15" s="2">
        <f t="shared" si="3"/>
        <v>15</v>
      </c>
      <c r="J15" s="12">
        <f t="shared" si="0"/>
        <v>20</v>
      </c>
      <c r="K15" s="156" t="str">
        <f t="shared" ref="K15:K47" si="16">C15</f>
        <v>MRU</v>
      </c>
      <c r="L15" s="2">
        <v>12</v>
      </c>
      <c r="M15" s="333">
        <v>0</v>
      </c>
      <c r="N15" s="2">
        <f t="shared" si="5"/>
        <v>12</v>
      </c>
      <c r="O15" s="2">
        <v>16</v>
      </c>
      <c r="P15" s="2">
        <v>26</v>
      </c>
      <c r="Q15" s="2">
        <f t="shared" si="6"/>
        <v>42</v>
      </c>
      <c r="R15" s="2">
        <f t="shared" si="7"/>
        <v>54</v>
      </c>
      <c r="S15" s="156" t="str">
        <f t="shared" ref="S15:S47" si="17">C15</f>
        <v>MRU</v>
      </c>
      <c r="T15" s="2">
        <v>15</v>
      </c>
      <c r="U15" s="2">
        <v>0</v>
      </c>
      <c r="V15" s="2">
        <f t="shared" si="9"/>
        <v>15</v>
      </c>
      <c r="W15" s="2">
        <v>8</v>
      </c>
      <c r="X15" s="2">
        <v>19</v>
      </c>
      <c r="Y15" s="2">
        <f t="shared" si="10"/>
        <v>27</v>
      </c>
      <c r="Z15" s="2">
        <f t="shared" si="11"/>
        <v>42</v>
      </c>
      <c r="AA15" s="156" t="str">
        <f t="shared" ref="AA15:AA47" si="18">C15</f>
        <v>MRU</v>
      </c>
      <c r="AB15" s="146">
        <v>13</v>
      </c>
      <c r="AC15" s="146">
        <v>1</v>
      </c>
      <c r="AD15" s="146">
        <f t="shared" si="13"/>
        <v>14</v>
      </c>
      <c r="AE15" s="146">
        <v>15</v>
      </c>
      <c r="AF15" s="146">
        <v>0</v>
      </c>
      <c r="AG15" s="146">
        <f t="shared" si="14"/>
        <v>15</v>
      </c>
      <c r="AH15" s="146">
        <f t="shared" si="15"/>
        <v>29</v>
      </c>
      <c r="AI15" t="str">
        <f t="shared" ref="AI15:AI47" si="19">C15</f>
        <v>MRU</v>
      </c>
    </row>
    <row r="16" spans="1:35" x14ac:dyDescent="0.25">
      <c r="A16" s="134">
        <v>10</v>
      </c>
      <c r="B16" s="346" t="s">
        <v>54</v>
      </c>
      <c r="C16" s="156" t="s">
        <v>55</v>
      </c>
      <c r="D16" s="9">
        <v>1</v>
      </c>
      <c r="E16" s="2">
        <v>0</v>
      </c>
      <c r="F16" s="2">
        <f t="shared" si="2"/>
        <v>1</v>
      </c>
      <c r="G16" s="2">
        <v>5</v>
      </c>
      <c r="H16" s="2">
        <v>0</v>
      </c>
      <c r="I16" s="2">
        <f t="shared" si="3"/>
        <v>5</v>
      </c>
      <c r="J16" s="12">
        <f t="shared" si="0"/>
        <v>6</v>
      </c>
      <c r="K16" s="156" t="str">
        <f t="shared" si="16"/>
        <v>ŠU</v>
      </c>
      <c r="L16" s="2">
        <v>2</v>
      </c>
      <c r="M16" s="333">
        <v>0</v>
      </c>
      <c r="N16" s="2">
        <f t="shared" si="5"/>
        <v>2</v>
      </c>
      <c r="O16" s="2">
        <v>11</v>
      </c>
      <c r="P16" s="2">
        <v>0</v>
      </c>
      <c r="Q16" s="2">
        <f t="shared" si="6"/>
        <v>11</v>
      </c>
      <c r="R16" s="2">
        <f t="shared" si="7"/>
        <v>13</v>
      </c>
      <c r="S16" s="156" t="str">
        <f t="shared" si="17"/>
        <v>ŠU</v>
      </c>
      <c r="T16" s="2">
        <v>0</v>
      </c>
      <c r="U16" s="2">
        <v>0</v>
      </c>
      <c r="V16" s="2">
        <f t="shared" si="9"/>
        <v>0</v>
      </c>
      <c r="W16" s="2">
        <v>7</v>
      </c>
      <c r="X16" s="2">
        <v>0</v>
      </c>
      <c r="Y16" s="2">
        <f t="shared" si="10"/>
        <v>7</v>
      </c>
      <c r="Z16" s="2">
        <f t="shared" si="11"/>
        <v>7</v>
      </c>
      <c r="AA16" s="156" t="str">
        <f t="shared" si="18"/>
        <v>ŠU</v>
      </c>
      <c r="AB16" s="146">
        <v>0</v>
      </c>
      <c r="AC16" s="146">
        <v>0</v>
      </c>
      <c r="AD16" s="146">
        <f t="shared" si="13"/>
        <v>0</v>
      </c>
      <c r="AE16" s="146">
        <v>10</v>
      </c>
      <c r="AF16" s="146">
        <v>0</v>
      </c>
      <c r="AG16" s="146">
        <f t="shared" si="14"/>
        <v>10</v>
      </c>
      <c r="AH16" s="146">
        <f t="shared" si="15"/>
        <v>10</v>
      </c>
      <c r="AI16" t="str">
        <f t="shared" si="19"/>
        <v>ŠU</v>
      </c>
    </row>
    <row r="17" spans="1:35" x14ac:dyDescent="0.25">
      <c r="A17" s="134">
        <v>11</v>
      </c>
      <c r="B17" s="346" t="s">
        <v>56</v>
      </c>
      <c r="C17" s="156" t="s">
        <v>57</v>
      </c>
      <c r="D17" s="9">
        <v>1</v>
      </c>
      <c r="E17" s="2">
        <v>0</v>
      </c>
      <c r="F17" s="2">
        <f t="shared" si="2"/>
        <v>1</v>
      </c>
      <c r="G17" s="2">
        <v>1</v>
      </c>
      <c r="H17" s="2">
        <v>0</v>
      </c>
      <c r="I17" s="2">
        <f t="shared" si="3"/>
        <v>1</v>
      </c>
      <c r="J17" s="12">
        <f t="shared" si="0"/>
        <v>2</v>
      </c>
      <c r="K17" s="156" t="str">
        <f t="shared" si="16"/>
        <v>VDA</v>
      </c>
      <c r="L17" s="2">
        <v>5</v>
      </c>
      <c r="M17" s="333">
        <v>0</v>
      </c>
      <c r="N17" s="2">
        <f t="shared" si="5"/>
        <v>5</v>
      </c>
      <c r="O17" s="2">
        <v>1</v>
      </c>
      <c r="P17" s="2">
        <v>4</v>
      </c>
      <c r="Q17" s="2">
        <f t="shared" si="6"/>
        <v>5</v>
      </c>
      <c r="R17" s="2">
        <f t="shared" si="7"/>
        <v>10</v>
      </c>
      <c r="S17" s="156" t="str">
        <f t="shared" si="17"/>
        <v>VDA</v>
      </c>
      <c r="T17" s="2">
        <v>5</v>
      </c>
      <c r="U17" s="2">
        <v>0</v>
      </c>
      <c r="V17" s="2">
        <f t="shared" si="9"/>
        <v>5</v>
      </c>
      <c r="W17" s="2">
        <v>3</v>
      </c>
      <c r="X17" s="2">
        <v>3</v>
      </c>
      <c r="Y17" s="2">
        <f t="shared" si="10"/>
        <v>6</v>
      </c>
      <c r="Z17" s="2">
        <f t="shared" si="11"/>
        <v>11</v>
      </c>
      <c r="AA17" s="156" t="str">
        <f t="shared" si="18"/>
        <v>VDA</v>
      </c>
      <c r="AB17" s="146">
        <v>5</v>
      </c>
      <c r="AC17" s="146">
        <v>0</v>
      </c>
      <c r="AD17" s="146">
        <f t="shared" si="13"/>
        <v>5</v>
      </c>
      <c r="AE17" s="146">
        <v>4</v>
      </c>
      <c r="AF17" s="146">
        <v>0</v>
      </c>
      <c r="AG17" s="146">
        <f t="shared" si="14"/>
        <v>4</v>
      </c>
      <c r="AH17" s="146">
        <f t="shared" si="15"/>
        <v>9</v>
      </c>
      <c r="AI17" t="str">
        <f t="shared" si="19"/>
        <v>VDA</v>
      </c>
    </row>
    <row r="18" spans="1:35" x14ac:dyDescent="0.25">
      <c r="A18" s="134">
        <v>12</v>
      </c>
      <c r="B18" s="346" t="s">
        <v>58</v>
      </c>
      <c r="C18" s="156" t="s">
        <v>59</v>
      </c>
      <c r="D18" s="9">
        <v>17</v>
      </c>
      <c r="E18" s="2">
        <v>0</v>
      </c>
      <c r="F18" s="2">
        <f t="shared" si="2"/>
        <v>17</v>
      </c>
      <c r="G18" s="2">
        <v>38</v>
      </c>
      <c r="H18" s="2">
        <v>12</v>
      </c>
      <c r="I18" s="2">
        <f t="shared" si="3"/>
        <v>50</v>
      </c>
      <c r="J18" s="12">
        <f t="shared" si="0"/>
        <v>67</v>
      </c>
      <c r="K18" s="156" t="str">
        <f t="shared" si="16"/>
        <v>VGTU</v>
      </c>
      <c r="L18" s="2">
        <v>16</v>
      </c>
      <c r="M18" s="333">
        <v>0</v>
      </c>
      <c r="N18" s="2">
        <f t="shared" si="5"/>
        <v>16</v>
      </c>
      <c r="O18" s="2">
        <v>30</v>
      </c>
      <c r="P18" s="2">
        <v>19</v>
      </c>
      <c r="Q18" s="2">
        <f t="shared" si="6"/>
        <v>49</v>
      </c>
      <c r="R18" s="2">
        <f t="shared" si="7"/>
        <v>65</v>
      </c>
      <c r="S18" s="156" t="str">
        <f t="shared" si="17"/>
        <v>VGTU</v>
      </c>
      <c r="T18" s="2">
        <v>17</v>
      </c>
      <c r="U18" s="2">
        <v>0</v>
      </c>
      <c r="V18" s="2">
        <f t="shared" si="9"/>
        <v>17</v>
      </c>
      <c r="W18" s="2">
        <v>50</v>
      </c>
      <c r="X18" s="2">
        <v>11</v>
      </c>
      <c r="Y18" s="2">
        <f t="shared" si="10"/>
        <v>61</v>
      </c>
      <c r="Z18" s="2">
        <f t="shared" si="11"/>
        <v>78</v>
      </c>
      <c r="AA18" s="156" t="str">
        <f t="shared" si="18"/>
        <v>VGTU</v>
      </c>
      <c r="AB18" s="146">
        <v>8</v>
      </c>
      <c r="AC18" s="146">
        <v>2</v>
      </c>
      <c r="AD18" s="146">
        <f t="shared" si="13"/>
        <v>10</v>
      </c>
      <c r="AE18" s="146">
        <v>26</v>
      </c>
      <c r="AF18" s="146">
        <v>2</v>
      </c>
      <c r="AG18" s="146">
        <f t="shared" si="14"/>
        <v>28</v>
      </c>
      <c r="AH18" s="146">
        <f t="shared" si="15"/>
        <v>38</v>
      </c>
      <c r="AI18" t="str">
        <f t="shared" si="19"/>
        <v>VGTU</v>
      </c>
    </row>
    <row r="19" spans="1:35" x14ac:dyDescent="0.25">
      <c r="A19" s="134">
        <v>13</v>
      </c>
      <c r="B19" s="346" t="s">
        <v>60</v>
      </c>
      <c r="C19" s="156" t="s">
        <v>61</v>
      </c>
      <c r="D19" s="9">
        <v>8</v>
      </c>
      <c r="E19" s="2">
        <v>0</v>
      </c>
      <c r="F19" s="2">
        <f t="shared" si="2"/>
        <v>8</v>
      </c>
      <c r="G19" s="2">
        <v>34</v>
      </c>
      <c r="H19" s="2">
        <v>1</v>
      </c>
      <c r="I19" s="2">
        <f t="shared" si="3"/>
        <v>35</v>
      </c>
      <c r="J19" s="12">
        <f t="shared" si="0"/>
        <v>43</v>
      </c>
      <c r="K19" s="156" t="str">
        <f t="shared" si="16"/>
        <v>VU</v>
      </c>
      <c r="L19" s="2">
        <v>5</v>
      </c>
      <c r="M19" s="333">
        <v>0</v>
      </c>
      <c r="N19" s="2">
        <f t="shared" si="5"/>
        <v>5</v>
      </c>
      <c r="O19" s="2">
        <v>4</v>
      </c>
      <c r="P19" s="2">
        <v>1</v>
      </c>
      <c r="Q19" s="2">
        <f t="shared" si="6"/>
        <v>5</v>
      </c>
      <c r="R19" s="2">
        <f t="shared" si="7"/>
        <v>10</v>
      </c>
      <c r="S19" s="156" t="str">
        <f t="shared" si="17"/>
        <v>VU</v>
      </c>
      <c r="T19" s="2">
        <v>4</v>
      </c>
      <c r="U19" s="2">
        <v>0</v>
      </c>
      <c r="V19" s="2">
        <f t="shared" si="9"/>
        <v>4</v>
      </c>
      <c r="W19" s="2">
        <v>8</v>
      </c>
      <c r="X19" s="2">
        <v>2</v>
      </c>
      <c r="Y19" s="2">
        <f t="shared" si="10"/>
        <v>10</v>
      </c>
      <c r="Z19" s="2">
        <f t="shared" si="11"/>
        <v>14</v>
      </c>
      <c r="AA19" s="156" t="str">
        <f t="shared" si="18"/>
        <v>VU</v>
      </c>
      <c r="AB19" s="146">
        <v>1</v>
      </c>
      <c r="AC19" s="146">
        <v>0</v>
      </c>
      <c r="AD19" s="146">
        <f t="shared" si="13"/>
        <v>1</v>
      </c>
      <c r="AE19" s="146">
        <v>2</v>
      </c>
      <c r="AF19" s="146">
        <v>1</v>
      </c>
      <c r="AG19" s="146">
        <f t="shared" si="14"/>
        <v>3</v>
      </c>
      <c r="AH19" s="146">
        <f t="shared" si="15"/>
        <v>4</v>
      </c>
      <c r="AI19" t="str">
        <f t="shared" si="19"/>
        <v>VU</v>
      </c>
    </row>
    <row r="20" spans="1:35" x14ac:dyDescent="0.25">
      <c r="A20" s="134">
        <v>14</v>
      </c>
      <c r="B20" s="346" t="s">
        <v>62</v>
      </c>
      <c r="C20" s="156" t="s">
        <v>63</v>
      </c>
      <c r="D20" s="9">
        <v>4</v>
      </c>
      <c r="E20" s="2">
        <v>0</v>
      </c>
      <c r="F20" s="2">
        <f t="shared" si="2"/>
        <v>4</v>
      </c>
      <c r="G20" s="2">
        <v>4</v>
      </c>
      <c r="H20" s="2">
        <v>2</v>
      </c>
      <c r="I20" s="2">
        <f t="shared" si="3"/>
        <v>6</v>
      </c>
      <c r="J20" s="12">
        <f t="shared" si="0"/>
        <v>10</v>
      </c>
      <c r="K20" s="156" t="str">
        <f t="shared" si="16"/>
        <v>VDU</v>
      </c>
      <c r="L20" s="2">
        <v>19</v>
      </c>
      <c r="M20" s="333">
        <v>0</v>
      </c>
      <c r="N20" s="2">
        <f t="shared" si="5"/>
        <v>19</v>
      </c>
      <c r="O20" s="2">
        <v>11</v>
      </c>
      <c r="P20" s="2">
        <v>6</v>
      </c>
      <c r="Q20" s="2">
        <f t="shared" si="6"/>
        <v>17</v>
      </c>
      <c r="R20" s="2">
        <f t="shared" si="7"/>
        <v>36</v>
      </c>
      <c r="S20" s="156" t="str">
        <f t="shared" si="17"/>
        <v>VDU</v>
      </c>
      <c r="T20" s="2">
        <v>6</v>
      </c>
      <c r="U20" s="2">
        <v>0</v>
      </c>
      <c r="V20" s="2">
        <f t="shared" si="9"/>
        <v>6</v>
      </c>
      <c r="W20" s="2">
        <v>48</v>
      </c>
      <c r="X20" s="2">
        <v>18</v>
      </c>
      <c r="Y20" s="2">
        <f t="shared" si="10"/>
        <v>66</v>
      </c>
      <c r="Z20" s="2">
        <f t="shared" si="11"/>
        <v>72</v>
      </c>
      <c r="AA20" s="156" t="str">
        <f t="shared" si="18"/>
        <v>VDU</v>
      </c>
      <c r="AB20" s="146">
        <v>16</v>
      </c>
      <c r="AC20" s="146">
        <v>2</v>
      </c>
      <c r="AD20" s="146">
        <f t="shared" si="13"/>
        <v>18</v>
      </c>
      <c r="AE20" s="146">
        <v>40</v>
      </c>
      <c r="AF20" s="146">
        <v>9</v>
      </c>
      <c r="AG20" s="146">
        <f t="shared" si="14"/>
        <v>49</v>
      </c>
      <c r="AH20" s="146">
        <f t="shared" si="15"/>
        <v>67</v>
      </c>
      <c r="AI20" t="str">
        <f t="shared" si="19"/>
        <v>VDU</v>
      </c>
    </row>
    <row r="21" spans="1:35" x14ac:dyDescent="0.25">
      <c r="A21" s="134">
        <v>15</v>
      </c>
      <c r="B21" s="346" t="s">
        <v>64</v>
      </c>
      <c r="C21" s="156" t="s">
        <v>65</v>
      </c>
      <c r="D21" s="9">
        <v>2</v>
      </c>
      <c r="E21" s="2">
        <v>0</v>
      </c>
      <c r="F21" s="2">
        <f t="shared" si="2"/>
        <v>2</v>
      </c>
      <c r="G21" s="2">
        <v>4</v>
      </c>
      <c r="H21" s="2">
        <v>1</v>
      </c>
      <c r="I21" s="2">
        <f t="shared" si="3"/>
        <v>5</v>
      </c>
      <c r="J21" s="12">
        <f t="shared" si="0"/>
        <v>7</v>
      </c>
      <c r="K21" s="156" t="str">
        <f t="shared" si="16"/>
        <v>ISM</v>
      </c>
      <c r="L21" s="2">
        <v>0</v>
      </c>
      <c r="M21" s="333">
        <v>0</v>
      </c>
      <c r="N21" s="2">
        <f t="shared" si="5"/>
        <v>0</v>
      </c>
      <c r="O21" s="2">
        <v>0</v>
      </c>
      <c r="P21" s="2">
        <v>0</v>
      </c>
      <c r="Q21" s="2">
        <f t="shared" si="6"/>
        <v>0</v>
      </c>
      <c r="R21" s="2">
        <f t="shared" si="7"/>
        <v>0</v>
      </c>
      <c r="S21" s="156" t="str">
        <f t="shared" si="17"/>
        <v>ISM</v>
      </c>
      <c r="T21" s="2">
        <v>0</v>
      </c>
      <c r="U21" s="2">
        <v>0</v>
      </c>
      <c r="V21" s="2">
        <f t="shared" si="9"/>
        <v>0</v>
      </c>
      <c r="W21" s="2">
        <v>0</v>
      </c>
      <c r="X21" s="2">
        <v>0</v>
      </c>
      <c r="Y21" s="2">
        <f t="shared" si="10"/>
        <v>0</v>
      </c>
      <c r="Z21" s="2">
        <f t="shared" si="11"/>
        <v>0</v>
      </c>
      <c r="AA21" s="156" t="str">
        <f t="shared" si="18"/>
        <v>ISM</v>
      </c>
      <c r="AB21" s="146">
        <v>0</v>
      </c>
      <c r="AC21" s="146">
        <v>0</v>
      </c>
      <c r="AD21" s="146">
        <f t="shared" si="13"/>
        <v>0</v>
      </c>
      <c r="AE21" s="146">
        <v>0</v>
      </c>
      <c r="AF21" s="146">
        <v>0</v>
      </c>
      <c r="AG21" s="146">
        <f t="shared" si="14"/>
        <v>0</v>
      </c>
      <c r="AH21" s="146">
        <f t="shared" si="15"/>
        <v>0</v>
      </c>
      <c r="AI21" t="str">
        <f t="shared" si="19"/>
        <v>ISM</v>
      </c>
    </row>
    <row r="22" spans="1:35" x14ac:dyDescent="0.25">
      <c r="A22" s="134">
        <v>16</v>
      </c>
      <c r="B22" s="346" t="s">
        <v>66</v>
      </c>
      <c r="C22" s="156" t="s">
        <v>67</v>
      </c>
      <c r="D22" s="9">
        <v>0</v>
      </c>
      <c r="E22" s="2">
        <v>0</v>
      </c>
      <c r="F22" s="2">
        <f t="shared" si="2"/>
        <v>0</v>
      </c>
      <c r="G22" s="2">
        <v>0</v>
      </c>
      <c r="H22" s="2">
        <v>0</v>
      </c>
      <c r="I22" s="2">
        <f t="shared" si="3"/>
        <v>0</v>
      </c>
      <c r="J22" s="12">
        <f t="shared" si="0"/>
        <v>0</v>
      </c>
      <c r="K22" s="156" t="str">
        <f t="shared" si="16"/>
        <v>KSU</v>
      </c>
      <c r="L22" s="2">
        <v>0</v>
      </c>
      <c r="M22" s="333">
        <v>0</v>
      </c>
      <c r="N22" s="2">
        <f t="shared" si="5"/>
        <v>0</v>
      </c>
      <c r="O22" s="2">
        <v>1</v>
      </c>
      <c r="P22" s="2">
        <v>1</v>
      </c>
      <c r="Q22" s="2">
        <f t="shared" si="6"/>
        <v>2</v>
      </c>
      <c r="R22" s="2">
        <f t="shared" si="7"/>
        <v>2</v>
      </c>
      <c r="S22" s="156" t="str">
        <f t="shared" si="17"/>
        <v>KSU</v>
      </c>
      <c r="T22" s="2">
        <v>0</v>
      </c>
      <c r="U22" s="2">
        <v>0</v>
      </c>
      <c r="V22" s="2">
        <f t="shared" si="9"/>
        <v>0</v>
      </c>
      <c r="W22" s="2">
        <v>2</v>
      </c>
      <c r="X22" s="2">
        <v>0</v>
      </c>
      <c r="Y22" s="2">
        <f t="shared" si="10"/>
        <v>2</v>
      </c>
      <c r="Z22" s="2">
        <f t="shared" si="11"/>
        <v>2</v>
      </c>
      <c r="AA22" s="156" t="str">
        <f t="shared" si="18"/>
        <v>KSU</v>
      </c>
      <c r="AB22" s="146">
        <v>0</v>
      </c>
      <c r="AC22" s="146">
        <v>0</v>
      </c>
      <c r="AD22" s="146">
        <f t="shared" si="13"/>
        <v>0</v>
      </c>
      <c r="AE22" s="146">
        <v>1</v>
      </c>
      <c r="AF22" s="146">
        <v>0</v>
      </c>
      <c r="AG22" s="146">
        <f t="shared" si="14"/>
        <v>1</v>
      </c>
      <c r="AH22" s="146">
        <f t="shared" si="15"/>
        <v>1</v>
      </c>
      <c r="AI22" t="str">
        <f t="shared" si="19"/>
        <v>KSU</v>
      </c>
    </row>
    <row r="23" spans="1:35" x14ac:dyDescent="0.25">
      <c r="A23" s="134">
        <v>17</v>
      </c>
      <c r="B23" s="346" t="s">
        <v>68</v>
      </c>
      <c r="C23" s="156" t="s">
        <v>69</v>
      </c>
      <c r="D23" s="9">
        <v>1</v>
      </c>
      <c r="E23" s="2">
        <v>0</v>
      </c>
      <c r="F23" s="2">
        <f t="shared" si="2"/>
        <v>1</v>
      </c>
      <c r="G23" s="2">
        <v>1</v>
      </c>
      <c r="H23" s="2">
        <v>0</v>
      </c>
      <c r="I23" s="2">
        <f t="shared" si="3"/>
        <v>1</v>
      </c>
      <c r="J23" s="12">
        <f t="shared" si="0"/>
        <v>2</v>
      </c>
      <c r="K23" s="156" t="str">
        <f t="shared" si="16"/>
        <v>EHU</v>
      </c>
      <c r="L23" s="2">
        <v>0</v>
      </c>
      <c r="M23" s="333">
        <v>0</v>
      </c>
      <c r="N23" s="2">
        <f t="shared" si="5"/>
        <v>0</v>
      </c>
      <c r="O23" s="2">
        <v>0</v>
      </c>
      <c r="P23" s="2">
        <v>0</v>
      </c>
      <c r="Q23" s="2">
        <f t="shared" si="6"/>
        <v>0</v>
      </c>
      <c r="R23" s="2">
        <f t="shared" si="7"/>
        <v>0</v>
      </c>
      <c r="S23" s="156" t="str">
        <f t="shared" si="17"/>
        <v>EHU</v>
      </c>
      <c r="T23" s="2">
        <v>9</v>
      </c>
      <c r="U23" s="2">
        <v>0</v>
      </c>
      <c r="V23" s="2">
        <f t="shared" si="9"/>
        <v>9</v>
      </c>
      <c r="W23" s="2">
        <v>4</v>
      </c>
      <c r="X23" s="2">
        <v>5</v>
      </c>
      <c r="Y23" s="2">
        <f t="shared" si="10"/>
        <v>9</v>
      </c>
      <c r="Z23" s="2">
        <f t="shared" si="11"/>
        <v>18</v>
      </c>
      <c r="AA23" s="156" t="str">
        <f t="shared" si="18"/>
        <v>EHU</v>
      </c>
      <c r="AB23" s="146">
        <v>0</v>
      </c>
      <c r="AC23" s="146">
        <v>0</v>
      </c>
      <c r="AD23" s="146">
        <f t="shared" si="13"/>
        <v>0</v>
      </c>
      <c r="AE23" s="146">
        <v>0</v>
      </c>
      <c r="AF23" s="146">
        <v>0</v>
      </c>
      <c r="AG23" s="146">
        <f t="shared" si="14"/>
        <v>0</v>
      </c>
      <c r="AH23" s="146">
        <f t="shared" si="15"/>
        <v>0</v>
      </c>
      <c r="AI23" t="str">
        <f t="shared" si="19"/>
        <v>EHU</v>
      </c>
    </row>
    <row r="24" spans="1:35" ht="15.75" thickBot="1" x14ac:dyDescent="0.3">
      <c r="A24" s="134">
        <v>18</v>
      </c>
      <c r="B24" s="346" t="s">
        <v>70</v>
      </c>
      <c r="C24" s="156" t="s">
        <v>71</v>
      </c>
      <c r="D24" s="157">
        <v>2</v>
      </c>
      <c r="E24" s="14">
        <v>0</v>
      </c>
      <c r="F24" s="14">
        <f t="shared" si="2"/>
        <v>2</v>
      </c>
      <c r="G24" s="14">
        <v>1</v>
      </c>
      <c r="H24" s="14">
        <v>1</v>
      </c>
      <c r="I24" s="14">
        <f t="shared" si="3"/>
        <v>2</v>
      </c>
      <c r="J24" s="329">
        <f t="shared" si="0"/>
        <v>4</v>
      </c>
      <c r="K24" s="156" t="str">
        <f t="shared" si="16"/>
        <v>LCC</v>
      </c>
      <c r="L24" s="248">
        <v>3</v>
      </c>
      <c r="M24" s="14">
        <v>0</v>
      </c>
      <c r="N24" s="14">
        <f t="shared" si="5"/>
        <v>3</v>
      </c>
      <c r="O24" s="14">
        <v>3</v>
      </c>
      <c r="P24" s="14">
        <v>4</v>
      </c>
      <c r="Q24" s="14">
        <f t="shared" si="6"/>
        <v>7</v>
      </c>
      <c r="R24" s="14">
        <f t="shared" si="7"/>
        <v>10</v>
      </c>
      <c r="S24" s="156" t="str">
        <f t="shared" si="17"/>
        <v>LCC</v>
      </c>
      <c r="T24" s="14">
        <v>3</v>
      </c>
      <c r="U24" s="14">
        <v>0</v>
      </c>
      <c r="V24" s="14">
        <f t="shared" si="9"/>
        <v>3</v>
      </c>
      <c r="W24" s="14">
        <v>2</v>
      </c>
      <c r="X24" s="14">
        <v>3</v>
      </c>
      <c r="Y24" s="14">
        <f t="shared" si="10"/>
        <v>5</v>
      </c>
      <c r="Z24" s="14">
        <f t="shared" si="11"/>
        <v>8</v>
      </c>
      <c r="AA24" s="156" t="str">
        <f t="shared" si="18"/>
        <v>LCC</v>
      </c>
      <c r="AB24" s="146">
        <v>2</v>
      </c>
      <c r="AC24" s="146">
        <v>0</v>
      </c>
      <c r="AD24" s="159">
        <f t="shared" si="13"/>
        <v>2</v>
      </c>
      <c r="AE24" s="146">
        <v>1</v>
      </c>
      <c r="AF24" s="146">
        <v>2</v>
      </c>
      <c r="AG24" s="159">
        <f t="shared" si="14"/>
        <v>3</v>
      </c>
      <c r="AH24" s="159">
        <f t="shared" si="15"/>
        <v>5</v>
      </c>
      <c r="AI24" t="str">
        <f t="shared" si="19"/>
        <v>LCC</v>
      </c>
    </row>
    <row r="25" spans="1:35" x14ac:dyDescent="0.25">
      <c r="A25" s="134">
        <v>19</v>
      </c>
      <c r="B25" s="477" t="s">
        <v>72</v>
      </c>
      <c r="C25" s="154" t="s">
        <v>73</v>
      </c>
      <c r="D25" s="152">
        <v>0</v>
      </c>
      <c r="E25" s="153">
        <v>0</v>
      </c>
      <c r="F25" s="153">
        <f t="shared" si="2"/>
        <v>0</v>
      </c>
      <c r="G25" s="153">
        <v>0</v>
      </c>
      <c r="H25" s="153">
        <v>0</v>
      </c>
      <c r="I25" s="153">
        <f t="shared" si="3"/>
        <v>0</v>
      </c>
      <c r="J25" s="328">
        <f>F25+I25</f>
        <v>0</v>
      </c>
      <c r="K25" s="154" t="str">
        <f t="shared" si="16"/>
        <v>Alytaus</v>
      </c>
      <c r="L25" s="333">
        <v>4</v>
      </c>
      <c r="M25" s="333">
        <v>0</v>
      </c>
      <c r="N25" s="333">
        <f t="shared" si="5"/>
        <v>4</v>
      </c>
      <c r="O25" s="333">
        <v>0</v>
      </c>
      <c r="P25" s="333">
        <v>1</v>
      </c>
      <c r="Q25" s="333">
        <f t="shared" si="6"/>
        <v>1</v>
      </c>
      <c r="R25" s="333">
        <f t="shared" si="7"/>
        <v>5</v>
      </c>
      <c r="S25" s="154" t="str">
        <f t="shared" si="17"/>
        <v>Alytaus</v>
      </c>
      <c r="T25" s="333">
        <v>0</v>
      </c>
      <c r="U25" s="333">
        <v>0</v>
      </c>
      <c r="V25" s="333">
        <f t="shared" si="9"/>
        <v>0</v>
      </c>
      <c r="W25" s="333">
        <v>14</v>
      </c>
      <c r="X25" s="333">
        <v>3</v>
      </c>
      <c r="Y25" s="333">
        <f t="shared" si="10"/>
        <v>17</v>
      </c>
      <c r="Z25" s="333">
        <f t="shared" si="11"/>
        <v>17</v>
      </c>
      <c r="AA25" s="154" t="str">
        <f t="shared" si="18"/>
        <v>Alytaus</v>
      </c>
      <c r="AB25" s="155">
        <v>1</v>
      </c>
      <c r="AC25" s="155">
        <v>0</v>
      </c>
      <c r="AD25" s="275">
        <f t="shared" si="13"/>
        <v>1</v>
      </c>
      <c r="AE25" s="155">
        <v>0</v>
      </c>
      <c r="AF25" s="155">
        <v>2</v>
      </c>
      <c r="AG25" s="275">
        <f t="shared" si="14"/>
        <v>2</v>
      </c>
      <c r="AH25" s="275">
        <f t="shared" si="15"/>
        <v>3</v>
      </c>
      <c r="AI25" t="str">
        <f t="shared" si="19"/>
        <v>Alytaus</v>
      </c>
    </row>
    <row r="26" spans="1:35" x14ac:dyDescent="0.25">
      <c r="A26" s="134">
        <v>20</v>
      </c>
      <c r="B26" s="346" t="s">
        <v>74</v>
      </c>
      <c r="C26" s="156" t="s">
        <v>75</v>
      </c>
      <c r="D26" s="9">
        <v>1</v>
      </c>
      <c r="E26" s="2">
        <v>0</v>
      </c>
      <c r="F26" s="2">
        <f t="shared" si="2"/>
        <v>1</v>
      </c>
      <c r="G26" s="2">
        <v>7</v>
      </c>
      <c r="H26" s="2">
        <v>5</v>
      </c>
      <c r="I26" s="2">
        <f t="shared" si="3"/>
        <v>12</v>
      </c>
      <c r="J26" s="12">
        <f t="shared" ref="J26:J47" si="20">F26+I26</f>
        <v>13</v>
      </c>
      <c r="K26" s="156" t="str">
        <f t="shared" si="16"/>
        <v>KAUKO</v>
      </c>
      <c r="L26" s="2">
        <v>0</v>
      </c>
      <c r="M26" s="333">
        <v>0</v>
      </c>
      <c r="N26" s="2">
        <f t="shared" si="5"/>
        <v>0</v>
      </c>
      <c r="O26" s="2">
        <v>10</v>
      </c>
      <c r="P26" s="2">
        <v>11</v>
      </c>
      <c r="Q26" s="2">
        <f t="shared" si="6"/>
        <v>21</v>
      </c>
      <c r="R26" s="2">
        <f t="shared" si="7"/>
        <v>21</v>
      </c>
      <c r="S26" s="156" t="str">
        <f t="shared" si="17"/>
        <v>KAUKO</v>
      </c>
      <c r="T26" s="2">
        <v>2</v>
      </c>
      <c r="U26" s="2">
        <v>0</v>
      </c>
      <c r="V26" s="2">
        <f t="shared" si="9"/>
        <v>2</v>
      </c>
      <c r="W26" s="2">
        <v>0</v>
      </c>
      <c r="X26" s="2">
        <v>0</v>
      </c>
      <c r="Y26" s="2">
        <f t="shared" si="10"/>
        <v>0</v>
      </c>
      <c r="Z26" s="2">
        <f t="shared" si="11"/>
        <v>2</v>
      </c>
      <c r="AA26" s="156" t="str">
        <f t="shared" si="18"/>
        <v>KAUKO</v>
      </c>
      <c r="AB26" s="146">
        <v>2</v>
      </c>
      <c r="AC26" s="146">
        <v>0</v>
      </c>
      <c r="AD26" s="146">
        <f t="shared" si="13"/>
        <v>2</v>
      </c>
      <c r="AE26" s="146">
        <v>9</v>
      </c>
      <c r="AF26" s="146">
        <v>4</v>
      </c>
      <c r="AG26" s="146">
        <f t="shared" si="14"/>
        <v>13</v>
      </c>
      <c r="AH26" s="146">
        <f t="shared" si="15"/>
        <v>15</v>
      </c>
      <c r="AI26" t="str">
        <f t="shared" si="19"/>
        <v>KAUKO</v>
      </c>
    </row>
    <row r="27" spans="1:35" x14ac:dyDescent="0.25">
      <c r="A27" s="134">
        <v>21</v>
      </c>
      <c r="B27" s="346" t="s">
        <v>76</v>
      </c>
      <c r="C27" s="156" t="s">
        <v>77</v>
      </c>
      <c r="D27" s="9">
        <v>0</v>
      </c>
      <c r="E27" s="2">
        <v>0</v>
      </c>
      <c r="F27" s="2">
        <f t="shared" si="2"/>
        <v>0</v>
      </c>
      <c r="G27" s="2">
        <v>0</v>
      </c>
      <c r="H27" s="2">
        <v>0</v>
      </c>
      <c r="I27" s="2">
        <f t="shared" si="3"/>
        <v>0</v>
      </c>
      <c r="J27" s="12">
        <f t="shared" si="20"/>
        <v>0</v>
      </c>
      <c r="K27" s="156" t="str">
        <f t="shared" si="16"/>
        <v>KMAIK</v>
      </c>
      <c r="L27" s="2">
        <v>0</v>
      </c>
      <c r="M27" s="333">
        <v>0</v>
      </c>
      <c r="N27" s="2">
        <f t="shared" si="5"/>
        <v>0</v>
      </c>
      <c r="O27" s="2">
        <v>0</v>
      </c>
      <c r="P27" s="2">
        <v>0</v>
      </c>
      <c r="Q27" s="2">
        <f t="shared" si="6"/>
        <v>0</v>
      </c>
      <c r="R27" s="2">
        <f t="shared" si="7"/>
        <v>0</v>
      </c>
      <c r="S27" s="156" t="str">
        <f t="shared" si="17"/>
        <v>KMAIK</v>
      </c>
      <c r="T27" s="2">
        <v>0</v>
      </c>
      <c r="U27" s="2">
        <v>0</v>
      </c>
      <c r="V27" s="2">
        <f t="shared" si="9"/>
        <v>0</v>
      </c>
      <c r="W27" s="2">
        <v>0</v>
      </c>
      <c r="X27" s="2">
        <v>0</v>
      </c>
      <c r="Y27" s="2">
        <f t="shared" si="10"/>
        <v>0</v>
      </c>
      <c r="Z27" s="2">
        <f t="shared" si="11"/>
        <v>0</v>
      </c>
      <c r="AA27" s="156" t="str">
        <f t="shared" si="18"/>
        <v>KMAIK</v>
      </c>
      <c r="AB27" s="146">
        <v>0</v>
      </c>
      <c r="AC27" s="146">
        <v>0</v>
      </c>
      <c r="AD27" s="146">
        <f t="shared" si="13"/>
        <v>0</v>
      </c>
      <c r="AE27" s="146">
        <v>0</v>
      </c>
      <c r="AF27" s="146">
        <v>0</v>
      </c>
      <c r="AG27" s="146">
        <f t="shared" si="14"/>
        <v>0</v>
      </c>
      <c r="AH27" s="146">
        <f t="shared" si="15"/>
        <v>0</v>
      </c>
      <c r="AI27" t="str">
        <f t="shared" si="19"/>
        <v>KMAIK</v>
      </c>
    </row>
    <row r="28" spans="1:35" x14ac:dyDescent="0.25">
      <c r="A28" s="134">
        <v>22</v>
      </c>
      <c r="B28" s="346" t="s">
        <v>78</v>
      </c>
      <c r="C28" s="156" t="s">
        <v>79</v>
      </c>
      <c r="D28" s="9">
        <v>0</v>
      </c>
      <c r="E28" s="2">
        <v>0</v>
      </c>
      <c r="F28" s="2">
        <f t="shared" si="2"/>
        <v>0</v>
      </c>
      <c r="G28" s="2">
        <v>0</v>
      </c>
      <c r="H28" s="2">
        <v>0</v>
      </c>
      <c r="I28" s="2">
        <f t="shared" si="3"/>
        <v>0</v>
      </c>
      <c r="J28" s="12">
        <f t="shared" si="20"/>
        <v>0</v>
      </c>
      <c r="K28" s="156" t="str">
        <f t="shared" si="16"/>
        <v>KTK</v>
      </c>
      <c r="L28" s="2">
        <v>0</v>
      </c>
      <c r="M28" s="333">
        <v>0</v>
      </c>
      <c r="N28" s="2">
        <f t="shared" si="5"/>
        <v>0</v>
      </c>
      <c r="O28" s="2">
        <v>0</v>
      </c>
      <c r="P28" s="2">
        <v>0</v>
      </c>
      <c r="Q28" s="2">
        <f t="shared" si="6"/>
        <v>0</v>
      </c>
      <c r="R28" s="2">
        <f t="shared" si="7"/>
        <v>0</v>
      </c>
      <c r="S28" s="156" t="str">
        <f t="shared" si="17"/>
        <v>KTK</v>
      </c>
      <c r="T28" s="2">
        <v>0</v>
      </c>
      <c r="U28" s="2">
        <v>0</v>
      </c>
      <c r="V28" s="2">
        <f t="shared" si="9"/>
        <v>0</v>
      </c>
      <c r="W28" s="2">
        <v>6</v>
      </c>
      <c r="X28" s="2">
        <v>0</v>
      </c>
      <c r="Y28" s="2">
        <f t="shared" si="10"/>
        <v>6</v>
      </c>
      <c r="Z28" s="2">
        <f t="shared" si="11"/>
        <v>6</v>
      </c>
      <c r="AA28" s="156" t="str">
        <f t="shared" si="18"/>
        <v>KTK</v>
      </c>
      <c r="AB28" s="146">
        <v>0</v>
      </c>
      <c r="AC28" s="146">
        <v>0</v>
      </c>
      <c r="AD28" s="146">
        <f t="shared" si="13"/>
        <v>0</v>
      </c>
      <c r="AE28" s="146">
        <v>0</v>
      </c>
      <c r="AF28" s="146">
        <v>0</v>
      </c>
      <c r="AG28" s="146">
        <f t="shared" si="14"/>
        <v>0</v>
      </c>
      <c r="AH28" s="146">
        <f t="shared" si="15"/>
        <v>0</v>
      </c>
      <c r="AI28" t="str">
        <f t="shared" si="19"/>
        <v>KTK</v>
      </c>
    </row>
    <row r="29" spans="1:35" x14ac:dyDescent="0.25">
      <c r="A29" s="134">
        <v>23</v>
      </c>
      <c r="B29" s="346" t="s">
        <v>80</v>
      </c>
      <c r="C29" s="156" t="s">
        <v>81</v>
      </c>
      <c r="D29" s="9">
        <v>0</v>
      </c>
      <c r="E29" s="2">
        <v>0</v>
      </c>
      <c r="F29" s="2">
        <f t="shared" si="2"/>
        <v>0</v>
      </c>
      <c r="G29" s="2">
        <v>0</v>
      </c>
      <c r="H29" s="2">
        <v>0</v>
      </c>
      <c r="I29" s="2">
        <f t="shared" si="3"/>
        <v>0</v>
      </c>
      <c r="J29" s="12">
        <f t="shared" si="20"/>
        <v>0</v>
      </c>
      <c r="K29" s="156" t="str">
        <f t="shared" si="16"/>
        <v>KVK</v>
      </c>
      <c r="L29" s="2">
        <v>0</v>
      </c>
      <c r="M29" s="333">
        <v>0</v>
      </c>
      <c r="N29" s="2">
        <f t="shared" si="5"/>
        <v>0</v>
      </c>
      <c r="O29" s="2">
        <v>0</v>
      </c>
      <c r="P29" s="2">
        <v>0</v>
      </c>
      <c r="Q29" s="2">
        <f t="shared" si="6"/>
        <v>0</v>
      </c>
      <c r="R29" s="2">
        <f t="shared" si="7"/>
        <v>0</v>
      </c>
      <c r="S29" s="156" t="str">
        <f t="shared" si="17"/>
        <v>KVK</v>
      </c>
      <c r="T29" s="2">
        <v>23</v>
      </c>
      <c r="U29" s="2">
        <v>0</v>
      </c>
      <c r="V29" s="2">
        <f t="shared" si="9"/>
        <v>23</v>
      </c>
      <c r="W29" s="2">
        <v>2</v>
      </c>
      <c r="X29" s="2">
        <v>0</v>
      </c>
      <c r="Y29" s="2">
        <f t="shared" si="10"/>
        <v>2</v>
      </c>
      <c r="Z29" s="2">
        <f t="shared" si="11"/>
        <v>25</v>
      </c>
      <c r="AA29" s="156" t="str">
        <f t="shared" si="18"/>
        <v>KVK</v>
      </c>
      <c r="AB29" s="146">
        <v>0</v>
      </c>
      <c r="AC29" s="146">
        <v>0</v>
      </c>
      <c r="AD29" s="146">
        <f t="shared" si="13"/>
        <v>0</v>
      </c>
      <c r="AE29" s="146">
        <v>0</v>
      </c>
      <c r="AF29" s="146">
        <v>0</v>
      </c>
      <c r="AG29" s="146">
        <f t="shared" si="14"/>
        <v>0</v>
      </c>
      <c r="AH29" s="146">
        <f t="shared" si="15"/>
        <v>0</v>
      </c>
      <c r="AI29" t="str">
        <f t="shared" si="19"/>
        <v>KVK</v>
      </c>
    </row>
    <row r="30" spans="1:35" x14ac:dyDescent="0.25">
      <c r="A30" s="134">
        <v>24</v>
      </c>
      <c r="B30" s="346" t="s">
        <v>82</v>
      </c>
      <c r="C30" s="156" t="s">
        <v>83</v>
      </c>
      <c r="D30" s="9">
        <v>0</v>
      </c>
      <c r="E30" s="2">
        <v>0</v>
      </c>
      <c r="F30" s="2">
        <f t="shared" si="2"/>
        <v>0</v>
      </c>
      <c r="G30" s="2">
        <v>0</v>
      </c>
      <c r="H30" s="2">
        <v>0</v>
      </c>
      <c r="I30" s="2">
        <f t="shared" si="3"/>
        <v>0</v>
      </c>
      <c r="J30" s="12">
        <f t="shared" si="20"/>
        <v>0</v>
      </c>
      <c r="K30" s="156" t="str">
        <f t="shared" si="16"/>
        <v>LAJM</v>
      </c>
      <c r="L30" s="2">
        <v>0</v>
      </c>
      <c r="M30" s="333">
        <v>0</v>
      </c>
      <c r="N30" s="2">
        <f t="shared" si="5"/>
        <v>0</v>
      </c>
      <c r="O30" s="2">
        <v>0</v>
      </c>
      <c r="P30" s="2">
        <v>0</v>
      </c>
      <c r="Q30" s="2">
        <f t="shared" si="6"/>
        <v>0</v>
      </c>
      <c r="R30" s="2">
        <f t="shared" si="7"/>
        <v>0</v>
      </c>
      <c r="S30" s="156" t="str">
        <f t="shared" si="17"/>
        <v>LAJM</v>
      </c>
      <c r="T30" s="2">
        <v>2</v>
      </c>
      <c r="U30" s="2">
        <v>0</v>
      </c>
      <c r="V30" s="2">
        <f t="shared" si="9"/>
        <v>2</v>
      </c>
      <c r="W30" s="2">
        <v>0</v>
      </c>
      <c r="X30" s="2">
        <v>0</v>
      </c>
      <c r="Y30" s="2">
        <f t="shared" si="10"/>
        <v>0</v>
      </c>
      <c r="Z30" s="2">
        <f t="shared" si="11"/>
        <v>2</v>
      </c>
      <c r="AA30" s="156" t="str">
        <f t="shared" si="18"/>
        <v>LAJM</v>
      </c>
      <c r="AB30" s="146">
        <v>1</v>
      </c>
      <c r="AC30" s="146">
        <v>0</v>
      </c>
      <c r="AD30" s="146">
        <f t="shared" si="13"/>
        <v>1</v>
      </c>
      <c r="AE30" s="146">
        <v>1</v>
      </c>
      <c r="AF30" s="146">
        <v>1</v>
      </c>
      <c r="AG30" s="146">
        <f t="shared" si="14"/>
        <v>2</v>
      </c>
      <c r="AH30" s="146">
        <f t="shared" si="15"/>
        <v>3</v>
      </c>
      <c r="AI30" t="str">
        <f t="shared" si="19"/>
        <v>LAJM</v>
      </c>
    </row>
    <row r="31" spans="1:35" x14ac:dyDescent="0.25">
      <c r="A31" s="134">
        <v>25</v>
      </c>
      <c r="B31" s="346" t="s">
        <v>84</v>
      </c>
      <c r="C31" s="156" t="s">
        <v>85</v>
      </c>
      <c r="D31" s="9">
        <v>0</v>
      </c>
      <c r="E31" s="2">
        <v>0</v>
      </c>
      <c r="F31" s="2">
        <f t="shared" si="2"/>
        <v>0</v>
      </c>
      <c r="G31" s="2">
        <v>0</v>
      </c>
      <c r="H31" s="2">
        <v>0</v>
      </c>
      <c r="I31" s="2">
        <f t="shared" si="3"/>
        <v>0</v>
      </c>
      <c r="J31" s="12">
        <f t="shared" si="20"/>
        <v>0</v>
      </c>
      <c r="K31" s="156" t="str">
        <f t="shared" si="16"/>
        <v>MARKO</v>
      </c>
      <c r="L31" s="2">
        <v>0</v>
      </c>
      <c r="M31" s="333">
        <v>0</v>
      </c>
      <c r="N31" s="2">
        <f t="shared" si="5"/>
        <v>0</v>
      </c>
      <c r="O31" s="2">
        <v>0</v>
      </c>
      <c r="P31" s="2">
        <v>0</v>
      </c>
      <c r="Q31" s="2">
        <f t="shared" si="6"/>
        <v>0</v>
      </c>
      <c r="R31" s="2">
        <f t="shared" si="7"/>
        <v>0</v>
      </c>
      <c r="S31" s="156" t="str">
        <f t="shared" si="17"/>
        <v>MARKO</v>
      </c>
      <c r="T31" s="2">
        <v>0</v>
      </c>
      <c r="U31" s="2">
        <v>0</v>
      </c>
      <c r="V31" s="2">
        <f t="shared" si="9"/>
        <v>0</v>
      </c>
      <c r="W31" s="2">
        <v>0</v>
      </c>
      <c r="X31" s="2">
        <v>0</v>
      </c>
      <c r="Y31" s="2">
        <f t="shared" si="10"/>
        <v>0</v>
      </c>
      <c r="Z31" s="2">
        <f t="shared" si="11"/>
        <v>0</v>
      </c>
      <c r="AA31" s="156" t="str">
        <f t="shared" si="18"/>
        <v>MARKO</v>
      </c>
      <c r="AB31" s="146">
        <v>0</v>
      </c>
      <c r="AC31" s="146">
        <v>0</v>
      </c>
      <c r="AD31" s="146">
        <f t="shared" si="13"/>
        <v>0</v>
      </c>
      <c r="AE31" s="146">
        <v>0</v>
      </c>
      <c r="AF31" s="146">
        <v>0</v>
      </c>
      <c r="AG31" s="146">
        <f t="shared" si="14"/>
        <v>0</v>
      </c>
      <c r="AH31" s="146">
        <f t="shared" si="15"/>
        <v>0</v>
      </c>
      <c r="AI31" t="str">
        <f t="shared" si="19"/>
        <v>MARKO</v>
      </c>
    </row>
    <row r="32" spans="1:35" x14ac:dyDescent="0.25">
      <c r="A32" s="134">
        <v>26</v>
      </c>
      <c r="B32" s="346" t="s">
        <v>86</v>
      </c>
      <c r="C32" s="156" t="s">
        <v>87</v>
      </c>
      <c r="D32" s="9">
        <v>0</v>
      </c>
      <c r="E32" s="2">
        <v>0</v>
      </c>
      <c r="F32" s="2">
        <f t="shared" si="2"/>
        <v>0</v>
      </c>
      <c r="G32" s="2">
        <v>0</v>
      </c>
      <c r="H32" s="2">
        <v>0</v>
      </c>
      <c r="I32" s="2">
        <f t="shared" si="3"/>
        <v>0</v>
      </c>
      <c r="J32" s="12">
        <f t="shared" si="20"/>
        <v>0</v>
      </c>
      <c r="K32" s="156" t="str">
        <f t="shared" si="16"/>
        <v>PANKO</v>
      </c>
      <c r="L32" s="2">
        <v>0</v>
      </c>
      <c r="M32" s="333">
        <v>0</v>
      </c>
      <c r="N32" s="2">
        <f t="shared" si="5"/>
        <v>0</v>
      </c>
      <c r="O32" s="2">
        <v>0</v>
      </c>
      <c r="P32" s="2">
        <v>0</v>
      </c>
      <c r="Q32" s="2">
        <f t="shared" si="6"/>
        <v>0</v>
      </c>
      <c r="R32" s="2">
        <f t="shared" si="7"/>
        <v>0</v>
      </c>
      <c r="S32" s="156" t="str">
        <f t="shared" si="17"/>
        <v>PANKO</v>
      </c>
      <c r="T32" s="2">
        <v>0</v>
      </c>
      <c r="U32" s="2">
        <v>0</v>
      </c>
      <c r="V32" s="2">
        <f t="shared" si="9"/>
        <v>0</v>
      </c>
      <c r="W32" s="2">
        <v>0</v>
      </c>
      <c r="X32" s="2">
        <v>0</v>
      </c>
      <c r="Y32" s="2">
        <f t="shared" si="10"/>
        <v>0</v>
      </c>
      <c r="Z32" s="2">
        <f t="shared" si="11"/>
        <v>0</v>
      </c>
      <c r="AA32" s="156" t="str">
        <f t="shared" si="18"/>
        <v>PANKO</v>
      </c>
      <c r="AB32" s="146">
        <v>0</v>
      </c>
      <c r="AC32" s="146">
        <v>0</v>
      </c>
      <c r="AD32" s="146">
        <f t="shared" si="13"/>
        <v>0</v>
      </c>
      <c r="AE32" s="146">
        <v>0</v>
      </c>
      <c r="AF32" s="146">
        <v>0</v>
      </c>
      <c r="AG32" s="146">
        <f t="shared" si="14"/>
        <v>0</v>
      </c>
      <c r="AH32" s="146">
        <f t="shared" si="15"/>
        <v>0</v>
      </c>
      <c r="AI32" t="str">
        <f t="shared" si="19"/>
        <v>PANKO</v>
      </c>
    </row>
    <row r="33" spans="1:35" x14ac:dyDescent="0.25">
      <c r="A33" s="134">
        <v>27</v>
      </c>
      <c r="B33" s="346" t="s">
        <v>88</v>
      </c>
      <c r="C33" s="156" t="s">
        <v>89</v>
      </c>
      <c r="D33" s="9">
        <v>0</v>
      </c>
      <c r="E33" s="2">
        <v>0</v>
      </c>
      <c r="F33" s="2">
        <f t="shared" si="2"/>
        <v>0</v>
      </c>
      <c r="G33" s="2">
        <v>0</v>
      </c>
      <c r="H33" s="2">
        <v>0</v>
      </c>
      <c r="I33" s="2">
        <f t="shared" si="3"/>
        <v>0</v>
      </c>
      <c r="J33" s="12">
        <f t="shared" si="20"/>
        <v>0</v>
      </c>
      <c r="K33" s="156" t="str">
        <f t="shared" si="16"/>
        <v>ŠVK</v>
      </c>
      <c r="L33" s="2">
        <v>2</v>
      </c>
      <c r="M33" s="333">
        <v>0</v>
      </c>
      <c r="N33" s="2">
        <f t="shared" si="5"/>
        <v>2</v>
      </c>
      <c r="O33" s="2">
        <v>0</v>
      </c>
      <c r="P33" s="2">
        <v>0</v>
      </c>
      <c r="Q33" s="2">
        <f t="shared" si="6"/>
        <v>0</v>
      </c>
      <c r="R33" s="2">
        <f t="shared" si="7"/>
        <v>2</v>
      </c>
      <c r="S33" s="156" t="str">
        <f t="shared" si="17"/>
        <v>ŠVK</v>
      </c>
      <c r="T33" s="2">
        <v>0</v>
      </c>
      <c r="U33" s="2">
        <v>0</v>
      </c>
      <c r="V33" s="2">
        <f t="shared" si="9"/>
        <v>0</v>
      </c>
      <c r="W33" s="2">
        <v>8</v>
      </c>
      <c r="X33" s="2">
        <v>6</v>
      </c>
      <c r="Y33" s="2">
        <f t="shared" si="10"/>
        <v>14</v>
      </c>
      <c r="Z33" s="2">
        <f t="shared" si="11"/>
        <v>14</v>
      </c>
      <c r="AA33" s="156" t="str">
        <f t="shared" si="18"/>
        <v>ŠVK</v>
      </c>
      <c r="AB33" s="146">
        <v>1</v>
      </c>
      <c r="AC33" s="146">
        <v>0</v>
      </c>
      <c r="AD33" s="146">
        <f t="shared" si="13"/>
        <v>1</v>
      </c>
      <c r="AE33" s="146">
        <v>3</v>
      </c>
      <c r="AF33" s="146">
        <v>4</v>
      </c>
      <c r="AG33" s="146">
        <f t="shared" si="14"/>
        <v>7</v>
      </c>
      <c r="AH33" s="146">
        <f t="shared" si="15"/>
        <v>8</v>
      </c>
      <c r="AI33" t="str">
        <f t="shared" si="19"/>
        <v>ŠVK</v>
      </c>
    </row>
    <row r="34" spans="1:35" x14ac:dyDescent="0.25">
      <c r="A34" s="134">
        <v>28</v>
      </c>
      <c r="B34" s="346" t="s">
        <v>90</v>
      </c>
      <c r="C34" s="156" t="s">
        <v>91</v>
      </c>
      <c r="D34" s="9">
        <v>0</v>
      </c>
      <c r="E34" s="2">
        <v>0</v>
      </c>
      <c r="F34" s="2">
        <f t="shared" si="2"/>
        <v>0</v>
      </c>
      <c r="G34" s="2">
        <v>3</v>
      </c>
      <c r="H34" s="2">
        <v>0</v>
      </c>
      <c r="I34" s="2">
        <f t="shared" si="3"/>
        <v>3</v>
      </c>
      <c r="J34" s="12">
        <f t="shared" si="20"/>
        <v>3</v>
      </c>
      <c r="K34" s="156" t="str">
        <f t="shared" si="16"/>
        <v>Utenos</v>
      </c>
      <c r="L34" s="2">
        <v>0</v>
      </c>
      <c r="M34" s="333">
        <v>0</v>
      </c>
      <c r="N34" s="2">
        <f t="shared" si="5"/>
        <v>0</v>
      </c>
      <c r="O34" s="2">
        <v>6</v>
      </c>
      <c r="P34" s="2">
        <v>3</v>
      </c>
      <c r="Q34" s="2">
        <f t="shared" si="6"/>
        <v>9</v>
      </c>
      <c r="R34" s="2">
        <f t="shared" si="7"/>
        <v>9</v>
      </c>
      <c r="S34" s="156" t="str">
        <f t="shared" si="17"/>
        <v>Utenos</v>
      </c>
      <c r="T34" s="2">
        <v>0</v>
      </c>
      <c r="U34" s="2">
        <v>0</v>
      </c>
      <c r="V34" s="2">
        <f t="shared" si="9"/>
        <v>0</v>
      </c>
      <c r="W34" s="2">
        <v>13</v>
      </c>
      <c r="X34" s="2">
        <v>8</v>
      </c>
      <c r="Y34" s="2">
        <f t="shared" si="10"/>
        <v>21</v>
      </c>
      <c r="Z34" s="2">
        <f t="shared" si="11"/>
        <v>21</v>
      </c>
      <c r="AA34" s="156" t="str">
        <f t="shared" si="18"/>
        <v>Utenos</v>
      </c>
      <c r="AB34" s="146">
        <v>0</v>
      </c>
      <c r="AC34" s="146">
        <v>0</v>
      </c>
      <c r="AD34" s="146">
        <f t="shared" si="13"/>
        <v>0</v>
      </c>
      <c r="AE34" s="146">
        <v>4</v>
      </c>
      <c r="AF34" s="146">
        <v>3</v>
      </c>
      <c r="AG34" s="146">
        <f t="shared" si="14"/>
        <v>7</v>
      </c>
      <c r="AH34" s="146">
        <f t="shared" si="15"/>
        <v>7</v>
      </c>
      <c r="AI34" t="str">
        <f t="shared" si="19"/>
        <v>Utenos</v>
      </c>
    </row>
    <row r="35" spans="1:35" x14ac:dyDescent="0.25">
      <c r="A35" s="134">
        <v>29</v>
      </c>
      <c r="B35" s="346" t="s">
        <v>92</v>
      </c>
      <c r="C35" s="156" t="s">
        <v>93</v>
      </c>
      <c r="D35" s="9">
        <v>0</v>
      </c>
      <c r="E35" s="2">
        <v>0</v>
      </c>
      <c r="F35" s="2">
        <f t="shared" si="2"/>
        <v>0</v>
      </c>
      <c r="G35" s="2">
        <v>1</v>
      </c>
      <c r="H35" s="2">
        <v>0</v>
      </c>
      <c r="I35" s="2">
        <f t="shared" si="3"/>
        <v>1</v>
      </c>
      <c r="J35" s="12">
        <f t="shared" si="20"/>
        <v>1</v>
      </c>
      <c r="K35" s="156" t="str">
        <f t="shared" si="16"/>
        <v>VIKO</v>
      </c>
      <c r="L35" s="2">
        <v>0</v>
      </c>
      <c r="M35" s="333">
        <v>0</v>
      </c>
      <c r="N35" s="2">
        <f t="shared" si="5"/>
        <v>0</v>
      </c>
      <c r="O35" s="2">
        <v>2</v>
      </c>
      <c r="P35" s="2">
        <v>0</v>
      </c>
      <c r="Q35" s="2">
        <f t="shared" si="6"/>
        <v>2</v>
      </c>
      <c r="R35" s="2">
        <f t="shared" si="7"/>
        <v>2</v>
      </c>
      <c r="S35" s="156" t="str">
        <f t="shared" si="17"/>
        <v>VIKO</v>
      </c>
      <c r="T35" s="2">
        <v>0</v>
      </c>
      <c r="U35" s="2">
        <v>0</v>
      </c>
      <c r="V35" s="2">
        <f t="shared" si="9"/>
        <v>0</v>
      </c>
      <c r="W35" s="2">
        <v>7</v>
      </c>
      <c r="X35" s="2">
        <v>5</v>
      </c>
      <c r="Y35" s="2">
        <f t="shared" si="10"/>
        <v>12</v>
      </c>
      <c r="Z35" s="2">
        <f t="shared" si="11"/>
        <v>12</v>
      </c>
      <c r="AA35" s="156" t="str">
        <f t="shared" si="18"/>
        <v>VIKO</v>
      </c>
      <c r="AB35" s="146">
        <v>0</v>
      </c>
      <c r="AC35" s="146">
        <v>0</v>
      </c>
      <c r="AD35" s="146">
        <f t="shared" si="13"/>
        <v>0</v>
      </c>
      <c r="AE35" s="146">
        <v>10</v>
      </c>
      <c r="AF35" s="146">
        <v>3</v>
      </c>
      <c r="AG35" s="146">
        <f t="shared" si="14"/>
        <v>13</v>
      </c>
      <c r="AH35" s="146">
        <f t="shared" si="15"/>
        <v>13</v>
      </c>
      <c r="AI35" t="str">
        <f t="shared" si="19"/>
        <v>VIKO</v>
      </c>
    </row>
    <row r="36" spans="1:35" x14ac:dyDescent="0.25">
      <c r="A36" s="134">
        <v>30</v>
      </c>
      <c r="B36" s="346" t="s">
        <v>94</v>
      </c>
      <c r="C36" s="156" t="s">
        <v>95</v>
      </c>
      <c r="D36" s="9">
        <v>0</v>
      </c>
      <c r="E36" s="2">
        <v>0</v>
      </c>
      <c r="F36" s="2">
        <f t="shared" si="2"/>
        <v>0</v>
      </c>
      <c r="G36" s="2">
        <v>4</v>
      </c>
      <c r="H36" s="2">
        <v>2</v>
      </c>
      <c r="I36" s="2">
        <f t="shared" si="3"/>
        <v>6</v>
      </c>
      <c r="J36" s="12">
        <f t="shared" si="20"/>
        <v>6</v>
      </c>
      <c r="K36" s="156" t="str">
        <f t="shared" si="16"/>
        <v>VTDK</v>
      </c>
      <c r="L36" s="2">
        <v>0</v>
      </c>
      <c r="M36" s="333">
        <v>0</v>
      </c>
      <c r="N36" s="2">
        <f t="shared" si="5"/>
        <v>0</v>
      </c>
      <c r="O36" s="2">
        <v>11</v>
      </c>
      <c r="P36" s="2">
        <v>4</v>
      </c>
      <c r="Q36" s="2">
        <f t="shared" si="6"/>
        <v>15</v>
      </c>
      <c r="R36" s="2">
        <f t="shared" si="7"/>
        <v>15</v>
      </c>
      <c r="S36" s="156" t="str">
        <f t="shared" si="17"/>
        <v>VTDK</v>
      </c>
      <c r="T36" s="2">
        <v>0</v>
      </c>
      <c r="U36" s="2">
        <v>0</v>
      </c>
      <c r="V36" s="2">
        <f t="shared" si="9"/>
        <v>0</v>
      </c>
      <c r="W36" s="2">
        <v>0</v>
      </c>
      <c r="X36" s="2">
        <v>0</v>
      </c>
      <c r="Y36" s="2">
        <f t="shared" si="10"/>
        <v>0</v>
      </c>
      <c r="Z36" s="2">
        <f t="shared" si="11"/>
        <v>0</v>
      </c>
      <c r="AA36" s="156" t="str">
        <f t="shared" si="18"/>
        <v>VTDK</v>
      </c>
      <c r="AB36" s="146">
        <v>0</v>
      </c>
      <c r="AC36" s="146">
        <v>0</v>
      </c>
      <c r="AD36" s="146">
        <f t="shared" si="13"/>
        <v>0</v>
      </c>
      <c r="AE36" s="146">
        <v>6</v>
      </c>
      <c r="AF36" s="146">
        <v>2</v>
      </c>
      <c r="AG36" s="146">
        <f t="shared" si="14"/>
        <v>8</v>
      </c>
      <c r="AH36" s="146">
        <f t="shared" si="15"/>
        <v>8</v>
      </c>
      <c r="AI36" t="str">
        <f t="shared" si="19"/>
        <v>VTDK</v>
      </c>
    </row>
    <row r="37" spans="1:35" x14ac:dyDescent="0.25">
      <c r="A37" s="134">
        <v>31</v>
      </c>
      <c r="B37" s="346" t="s">
        <v>96</v>
      </c>
      <c r="C37" s="156" t="s">
        <v>97</v>
      </c>
      <c r="D37" s="9">
        <v>0</v>
      </c>
      <c r="E37" s="2">
        <v>0</v>
      </c>
      <c r="F37" s="2">
        <f t="shared" si="2"/>
        <v>0</v>
      </c>
      <c r="G37" s="2">
        <v>0</v>
      </c>
      <c r="H37" s="2">
        <v>0</v>
      </c>
      <c r="I37" s="2">
        <f t="shared" si="3"/>
        <v>0</v>
      </c>
      <c r="J37" s="12">
        <f t="shared" si="20"/>
        <v>0</v>
      </c>
      <c r="K37" s="156" t="str">
        <f t="shared" si="16"/>
        <v>ŽEMKO</v>
      </c>
      <c r="L37" s="2">
        <v>0</v>
      </c>
      <c r="M37" s="333">
        <v>0</v>
      </c>
      <c r="N37" s="2">
        <f t="shared" si="5"/>
        <v>0</v>
      </c>
      <c r="O37" s="2">
        <v>0</v>
      </c>
      <c r="P37" s="2">
        <v>0</v>
      </c>
      <c r="Q37" s="2">
        <f t="shared" si="6"/>
        <v>0</v>
      </c>
      <c r="R37" s="2">
        <f t="shared" si="7"/>
        <v>0</v>
      </c>
      <c r="S37" s="156" t="str">
        <f t="shared" si="17"/>
        <v>ŽEMKO</v>
      </c>
      <c r="T37" s="2">
        <v>0</v>
      </c>
      <c r="U37" s="2">
        <v>0</v>
      </c>
      <c r="V37" s="2">
        <f t="shared" si="9"/>
        <v>0</v>
      </c>
      <c r="W37" s="2">
        <v>0</v>
      </c>
      <c r="X37" s="2">
        <v>0</v>
      </c>
      <c r="Y37" s="2">
        <f t="shared" si="10"/>
        <v>0</v>
      </c>
      <c r="Z37" s="2">
        <f t="shared" si="11"/>
        <v>0</v>
      </c>
      <c r="AA37" s="156" t="str">
        <f t="shared" si="18"/>
        <v>ŽEMKO</v>
      </c>
      <c r="AB37" s="146">
        <v>0</v>
      </c>
      <c r="AC37" s="146">
        <v>0</v>
      </c>
      <c r="AD37" s="146">
        <f t="shared" si="13"/>
        <v>0</v>
      </c>
      <c r="AE37" s="146">
        <v>0</v>
      </c>
      <c r="AF37" s="146">
        <v>0</v>
      </c>
      <c r="AG37" s="146">
        <f t="shared" si="14"/>
        <v>0</v>
      </c>
      <c r="AH37" s="146">
        <f t="shared" si="15"/>
        <v>0</v>
      </c>
      <c r="AI37" t="str">
        <f t="shared" si="19"/>
        <v>ŽEMKO</v>
      </c>
    </row>
    <row r="38" spans="1:35" x14ac:dyDescent="0.25">
      <c r="A38" s="134">
        <v>32</v>
      </c>
      <c r="B38" s="346" t="s">
        <v>98</v>
      </c>
      <c r="C38" s="156" t="s">
        <v>99</v>
      </c>
      <c r="D38" s="9">
        <v>0</v>
      </c>
      <c r="E38" s="2">
        <v>0</v>
      </c>
      <c r="F38" s="2">
        <f t="shared" si="2"/>
        <v>0</v>
      </c>
      <c r="G38" s="2">
        <v>0</v>
      </c>
      <c r="H38" s="2">
        <v>0</v>
      </c>
      <c r="I38" s="2">
        <f t="shared" si="3"/>
        <v>0</v>
      </c>
      <c r="J38" s="12">
        <f t="shared" si="20"/>
        <v>0</v>
      </c>
      <c r="K38" s="156" t="str">
        <f t="shared" si="16"/>
        <v>TTVAM</v>
      </c>
      <c r="L38" s="2">
        <v>0</v>
      </c>
      <c r="M38" s="333">
        <v>0</v>
      </c>
      <c r="N38" s="2">
        <f t="shared" si="5"/>
        <v>0</v>
      </c>
      <c r="O38" s="2">
        <v>1</v>
      </c>
      <c r="P38" s="2">
        <v>1</v>
      </c>
      <c r="Q38" s="2">
        <f t="shared" si="6"/>
        <v>2</v>
      </c>
      <c r="R38" s="2">
        <f t="shared" si="7"/>
        <v>2</v>
      </c>
      <c r="S38" s="156" t="str">
        <f t="shared" si="17"/>
        <v>TTVAM</v>
      </c>
      <c r="T38" s="2">
        <v>0</v>
      </c>
      <c r="U38" s="2">
        <v>0</v>
      </c>
      <c r="V38" s="2">
        <f t="shared" si="9"/>
        <v>0</v>
      </c>
      <c r="W38" s="2">
        <v>0</v>
      </c>
      <c r="X38" s="2">
        <v>0</v>
      </c>
      <c r="Y38" s="2">
        <f t="shared" si="10"/>
        <v>0</v>
      </c>
      <c r="Z38" s="2">
        <f t="shared" si="11"/>
        <v>0</v>
      </c>
      <c r="AA38" s="156" t="str">
        <f t="shared" si="18"/>
        <v>TTVAM</v>
      </c>
      <c r="AB38" s="146">
        <v>0</v>
      </c>
      <c r="AC38" s="146">
        <v>0</v>
      </c>
      <c r="AD38" s="146">
        <f t="shared" si="13"/>
        <v>0</v>
      </c>
      <c r="AE38" s="146">
        <v>0</v>
      </c>
      <c r="AF38" s="146">
        <v>0</v>
      </c>
      <c r="AG38" s="146">
        <f t="shared" si="14"/>
        <v>0</v>
      </c>
      <c r="AH38" s="146">
        <f t="shared" si="15"/>
        <v>0</v>
      </c>
      <c r="AI38" t="str">
        <f t="shared" si="19"/>
        <v>TTVAM</v>
      </c>
    </row>
    <row r="39" spans="1:35" x14ac:dyDescent="0.25">
      <c r="A39" s="134">
        <v>33</v>
      </c>
      <c r="B39" s="346" t="s">
        <v>100</v>
      </c>
      <c r="C39" s="156" t="s">
        <v>101</v>
      </c>
      <c r="D39" s="9">
        <v>0</v>
      </c>
      <c r="E39" s="2">
        <v>0</v>
      </c>
      <c r="F39" s="2">
        <f t="shared" si="2"/>
        <v>0</v>
      </c>
      <c r="G39" s="2">
        <v>0</v>
      </c>
      <c r="H39" s="2">
        <v>0</v>
      </c>
      <c r="I39" s="2">
        <f t="shared" si="3"/>
        <v>0</v>
      </c>
      <c r="J39" s="12">
        <f t="shared" si="20"/>
        <v>0</v>
      </c>
      <c r="K39" s="156" t="str">
        <f t="shared" si="16"/>
        <v>ŠvILK</v>
      </c>
      <c r="L39" s="2">
        <v>0</v>
      </c>
      <c r="M39" s="333">
        <v>0</v>
      </c>
      <c r="N39" s="2">
        <f t="shared" si="5"/>
        <v>0</v>
      </c>
      <c r="O39" s="2">
        <v>0</v>
      </c>
      <c r="P39" s="2">
        <v>0</v>
      </c>
      <c r="Q39" s="2">
        <f t="shared" si="6"/>
        <v>0</v>
      </c>
      <c r="R39" s="2">
        <f t="shared" si="7"/>
        <v>0</v>
      </c>
      <c r="S39" s="156" t="str">
        <f t="shared" si="17"/>
        <v>ŠvILK</v>
      </c>
      <c r="T39" s="2">
        <v>0</v>
      </c>
      <c r="U39" s="2">
        <v>0</v>
      </c>
      <c r="V39" s="2">
        <f t="shared" si="9"/>
        <v>0</v>
      </c>
      <c r="W39" s="2">
        <v>0</v>
      </c>
      <c r="X39" s="2">
        <v>0</v>
      </c>
      <c r="Y39" s="2">
        <f t="shared" si="10"/>
        <v>0</v>
      </c>
      <c r="Z39" s="2">
        <f t="shared" si="11"/>
        <v>0</v>
      </c>
      <c r="AA39" s="156" t="str">
        <f t="shared" si="18"/>
        <v>ŠvILK</v>
      </c>
      <c r="AB39" s="146">
        <v>0</v>
      </c>
      <c r="AC39" s="146">
        <v>0</v>
      </c>
      <c r="AD39" s="146">
        <f t="shared" si="13"/>
        <v>0</v>
      </c>
      <c r="AE39" s="146">
        <v>0</v>
      </c>
      <c r="AF39" s="146">
        <v>0</v>
      </c>
      <c r="AG39" s="146">
        <f t="shared" si="14"/>
        <v>0</v>
      </c>
      <c r="AH39" s="146">
        <f t="shared" si="15"/>
        <v>0</v>
      </c>
      <c r="AI39" t="str">
        <f t="shared" si="19"/>
        <v>ŠvILK</v>
      </c>
    </row>
    <row r="40" spans="1:35" x14ac:dyDescent="0.25">
      <c r="A40" s="134">
        <v>34</v>
      </c>
      <c r="B40" s="346" t="s">
        <v>116</v>
      </c>
      <c r="C40" s="156" t="s">
        <v>102</v>
      </c>
      <c r="D40" s="9">
        <v>0</v>
      </c>
      <c r="E40" s="2">
        <v>0</v>
      </c>
      <c r="F40" s="2">
        <f t="shared" si="2"/>
        <v>0</v>
      </c>
      <c r="G40" s="2">
        <v>0</v>
      </c>
      <c r="H40" s="2">
        <v>0</v>
      </c>
      <c r="I40" s="2">
        <f t="shared" si="3"/>
        <v>0</v>
      </c>
      <c r="J40" s="12">
        <f t="shared" si="20"/>
        <v>0</v>
      </c>
      <c r="K40" s="156" t="str">
        <f t="shared" si="16"/>
        <v>GAVM</v>
      </c>
      <c r="L40" s="2">
        <v>0</v>
      </c>
      <c r="M40" s="333">
        <v>0</v>
      </c>
      <c r="N40" s="2">
        <f t="shared" si="5"/>
        <v>0</v>
      </c>
      <c r="O40" s="2">
        <v>0</v>
      </c>
      <c r="P40" s="2">
        <v>0</v>
      </c>
      <c r="Q40" s="2">
        <f t="shared" si="6"/>
        <v>0</v>
      </c>
      <c r="R40" s="2">
        <f t="shared" si="7"/>
        <v>0</v>
      </c>
      <c r="S40" s="156" t="str">
        <f t="shared" si="17"/>
        <v>GAVM</v>
      </c>
      <c r="T40" s="2">
        <v>0</v>
      </c>
      <c r="U40" s="2">
        <v>0</v>
      </c>
      <c r="V40" s="2">
        <f t="shared" si="9"/>
        <v>0</v>
      </c>
      <c r="W40" s="2">
        <v>0</v>
      </c>
      <c r="X40" s="2">
        <v>0</v>
      </c>
      <c r="Y40" s="2">
        <f t="shared" si="10"/>
        <v>0</v>
      </c>
      <c r="Z40" s="2">
        <f t="shared" si="11"/>
        <v>0</v>
      </c>
      <c r="AA40" s="156" t="str">
        <f t="shared" si="18"/>
        <v>GAVM</v>
      </c>
      <c r="AB40" s="146">
        <v>0</v>
      </c>
      <c r="AC40" s="146">
        <v>0</v>
      </c>
      <c r="AD40" s="146">
        <f t="shared" si="13"/>
        <v>0</v>
      </c>
      <c r="AE40" s="146">
        <v>0</v>
      </c>
      <c r="AF40" s="146">
        <v>0</v>
      </c>
      <c r="AG40" s="146">
        <f t="shared" si="14"/>
        <v>0</v>
      </c>
      <c r="AH40" s="146">
        <f t="shared" si="15"/>
        <v>0</v>
      </c>
      <c r="AI40" t="str">
        <f t="shared" si="19"/>
        <v>GAVM</v>
      </c>
    </row>
    <row r="41" spans="1:35" x14ac:dyDescent="0.25">
      <c r="A41" s="134">
        <v>35</v>
      </c>
      <c r="B41" s="346" t="s">
        <v>103</v>
      </c>
      <c r="C41" s="156" t="s">
        <v>104</v>
      </c>
      <c r="D41" s="9">
        <v>0</v>
      </c>
      <c r="E41" s="2">
        <v>0</v>
      </c>
      <c r="F41" s="2">
        <f t="shared" si="2"/>
        <v>0</v>
      </c>
      <c r="G41" s="2">
        <v>0</v>
      </c>
      <c r="H41" s="2">
        <v>0</v>
      </c>
      <c r="I41" s="2">
        <f t="shared" si="3"/>
        <v>0</v>
      </c>
      <c r="J41" s="12">
        <f t="shared" si="20"/>
        <v>0</v>
      </c>
      <c r="K41" s="156" t="str">
        <f t="shared" si="16"/>
        <v>KOK</v>
      </c>
      <c r="L41" s="2">
        <v>0</v>
      </c>
      <c r="M41" s="333">
        <v>0</v>
      </c>
      <c r="N41" s="2">
        <f t="shared" si="5"/>
        <v>0</v>
      </c>
      <c r="O41" s="2">
        <v>0</v>
      </c>
      <c r="P41" s="2">
        <v>0</v>
      </c>
      <c r="Q41" s="2">
        <f t="shared" si="6"/>
        <v>0</v>
      </c>
      <c r="R41" s="2">
        <f t="shared" si="7"/>
        <v>0</v>
      </c>
      <c r="S41" s="156" t="str">
        <f t="shared" si="17"/>
        <v>KOK</v>
      </c>
      <c r="T41" s="2">
        <v>0</v>
      </c>
      <c r="U41" s="2">
        <v>0</v>
      </c>
      <c r="V41" s="2">
        <f t="shared" si="9"/>
        <v>0</v>
      </c>
      <c r="W41" s="2">
        <v>3</v>
      </c>
      <c r="X41" s="2">
        <v>2</v>
      </c>
      <c r="Y41" s="2">
        <f t="shared" si="10"/>
        <v>5</v>
      </c>
      <c r="Z41" s="2">
        <f t="shared" si="11"/>
        <v>5</v>
      </c>
      <c r="AA41" s="156" t="str">
        <f t="shared" si="18"/>
        <v>KOK</v>
      </c>
      <c r="AB41" s="146">
        <v>0</v>
      </c>
      <c r="AC41" s="146">
        <v>0</v>
      </c>
      <c r="AD41" s="146">
        <f t="shared" si="13"/>
        <v>0</v>
      </c>
      <c r="AE41" s="146">
        <v>0</v>
      </c>
      <c r="AF41" s="146">
        <v>0</v>
      </c>
      <c r="AG41" s="146">
        <f t="shared" si="14"/>
        <v>0</v>
      </c>
      <c r="AH41" s="146">
        <f t="shared" si="15"/>
        <v>0</v>
      </c>
      <c r="AI41" t="str">
        <f t="shared" si="19"/>
        <v>KOK</v>
      </c>
    </row>
    <row r="42" spans="1:35" x14ac:dyDescent="0.25">
      <c r="A42" s="134">
        <v>36</v>
      </c>
      <c r="B42" s="347" t="s">
        <v>115</v>
      </c>
      <c r="C42" s="156" t="s">
        <v>117</v>
      </c>
      <c r="D42" s="9">
        <v>0</v>
      </c>
      <c r="E42" s="2">
        <v>0</v>
      </c>
      <c r="F42" s="2">
        <f t="shared" si="2"/>
        <v>0</v>
      </c>
      <c r="G42" s="2">
        <v>0</v>
      </c>
      <c r="H42" s="2">
        <v>0</v>
      </c>
      <c r="I42" s="2">
        <f t="shared" si="3"/>
        <v>0</v>
      </c>
      <c r="J42" s="12">
        <f t="shared" si="20"/>
        <v>0</v>
      </c>
      <c r="K42" s="156" t="str">
        <f t="shared" si="16"/>
        <v>LVK</v>
      </c>
      <c r="L42" s="2">
        <v>2</v>
      </c>
      <c r="M42" s="333">
        <v>0</v>
      </c>
      <c r="N42" s="2">
        <f t="shared" si="5"/>
        <v>2</v>
      </c>
      <c r="O42" s="2">
        <v>2</v>
      </c>
      <c r="P42" s="2">
        <v>1</v>
      </c>
      <c r="Q42" s="2">
        <f t="shared" si="6"/>
        <v>3</v>
      </c>
      <c r="R42" s="2">
        <f t="shared" si="7"/>
        <v>5</v>
      </c>
      <c r="S42" s="156" t="str">
        <f t="shared" si="17"/>
        <v>LVK</v>
      </c>
      <c r="T42" s="2">
        <v>0</v>
      </c>
      <c r="U42" s="2">
        <v>0</v>
      </c>
      <c r="V42" s="2">
        <f t="shared" si="9"/>
        <v>0</v>
      </c>
      <c r="W42" s="2">
        <v>1</v>
      </c>
      <c r="X42" s="2">
        <v>0</v>
      </c>
      <c r="Y42" s="2">
        <f t="shared" si="10"/>
        <v>1</v>
      </c>
      <c r="Z42" s="2">
        <f t="shared" si="11"/>
        <v>1</v>
      </c>
      <c r="AA42" s="156" t="str">
        <f t="shared" si="18"/>
        <v>LVK</v>
      </c>
      <c r="AB42" s="146">
        <v>0</v>
      </c>
      <c r="AC42" s="146">
        <v>0</v>
      </c>
      <c r="AD42" s="146">
        <f t="shared" si="13"/>
        <v>0</v>
      </c>
      <c r="AE42" s="146">
        <v>1</v>
      </c>
      <c r="AF42" s="146">
        <v>0</v>
      </c>
      <c r="AG42" s="146">
        <f t="shared" si="14"/>
        <v>1</v>
      </c>
      <c r="AH42" s="146">
        <f t="shared" si="15"/>
        <v>1</v>
      </c>
      <c r="AI42" t="str">
        <f t="shared" si="19"/>
        <v>LVK</v>
      </c>
    </row>
    <row r="43" spans="1:35" x14ac:dyDescent="0.25">
      <c r="A43" s="134">
        <v>37</v>
      </c>
      <c r="B43" s="346" t="s">
        <v>105</v>
      </c>
      <c r="C43" s="156" t="s">
        <v>106</v>
      </c>
      <c r="D43" s="9">
        <v>3</v>
      </c>
      <c r="E43" s="2">
        <v>0</v>
      </c>
      <c r="F43" s="2">
        <f t="shared" si="2"/>
        <v>3</v>
      </c>
      <c r="G43" s="2">
        <v>10</v>
      </c>
      <c r="H43" s="2">
        <v>0</v>
      </c>
      <c r="I43" s="2">
        <f t="shared" si="3"/>
        <v>10</v>
      </c>
      <c r="J43" s="12">
        <f t="shared" si="20"/>
        <v>13</v>
      </c>
      <c r="K43" s="156" t="str">
        <f t="shared" si="16"/>
        <v>SMK</v>
      </c>
      <c r="L43" s="2">
        <v>0</v>
      </c>
      <c r="M43" s="333">
        <v>0</v>
      </c>
      <c r="N43" s="2">
        <f t="shared" si="5"/>
        <v>0</v>
      </c>
      <c r="O43" s="2">
        <v>7</v>
      </c>
      <c r="P43" s="2">
        <v>10</v>
      </c>
      <c r="Q43" s="2">
        <f t="shared" si="6"/>
        <v>17</v>
      </c>
      <c r="R43" s="2">
        <f t="shared" si="7"/>
        <v>17</v>
      </c>
      <c r="S43" s="156" t="str">
        <f t="shared" si="17"/>
        <v>SMK</v>
      </c>
      <c r="T43" s="2">
        <v>0</v>
      </c>
      <c r="U43" s="2">
        <v>0</v>
      </c>
      <c r="V43" s="2">
        <f t="shared" si="9"/>
        <v>0</v>
      </c>
      <c r="W43" s="2">
        <v>0</v>
      </c>
      <c r="X43" s="2">
        <v>0</v>
      </c>
      <c r="Y43" s="2">
        <f t="shared" si="10"/>
        <v>0</v>
      </c>
      <c r="Z43" s="2">
        <f t="shared" si="11"/>
        <v>0</v>
      </c>
      <c r="AA43" s="156" t="str">
        <f t="shared" si="18"/>
        <v>SMK</v>
      </c>
      <c r="AB43" s="146">
        <v>0</v>
      </c>
      <c r="AC43" s="146">
        <v>0</v>
      </c>
      <c r="AD43" s="146">
        <f t="shared" si="13"/>
        <v>0</v>
      </c>
      <c r="AE43" s="146">
        <v>0</v>
      </c>
      <c r="AF43" s="146">
        <v>0</v>
      </c>
      <c r="AG43" s="146">
        <f t="shared" si="14"/>
        <v>0</v>
      </c>
      <c r="AH43" s="146">
        <f t="shared" si="15"/>
        <v>0</v>
      </c>
      <c r="AI43" t="str">
        <f t="shared" si="19"/>
        <v>SMK</v>
      </c>
    </row>
    <row r="44" spans="1:35" x14ac:dyDescent="0.25">
      <c r="A44" s="134">
        <v>38</v>
      </c>
      <c r="B44" s="346" t="s">
        <v>107</v>
      </c>
      <c r="C44" s="156" t="s">
        <v>108</v>
      </c>
      <c r="D44" s="9">
        <v>0</v>
      </c>
      <c r="E44" s="2">
        <v>0</v>
      </c>
      <c r="F44" s="2">
        <f t="shared" si="2"/>
        <v>0</v>
      </c>
      <c r="G44" s="2">
        <v>0</v>
      </c>
      <c r="H44" s="2">
        <v>0</v>
      </c>
      <c r="I44" s="2">
        <f t="shared" si="3"/>
        <v>0</v>
      </c>
      <c r="J44" s="12">
        <f t="shared" si="20"/>
        <v>0</v>
      </c>
      <c r="K44" s="156" t="str">
        <f t="shared" si="16"/>
        <v>ŠLK</v>
      </c>
      <c r="L44" s="332">
        <v>0</v>
      </c>
      <c r="M44" s="333">
        <v>0</v>
      </c>
      <c r="N44" s="2">
        <f t="shared" si="5"/>
        <v>0</v>
      </c>
      <c r="O44" s="2">
        <v>0</v>
      </c>
      <c r="P44" s="2">
        <v>0</v>
      </c>
      <c r="Q44" s="2">
        <f t="shared" si="6"/>
        <v>0</v>
      </c>
      <c r="R44" s="2">
        <f t="shared" si="7"/>
        <v>0</v>
      </c>
      <c r="S44" s="156" t="str">
        <f t="shared" si="17"/>
        <v>ŠLK</v>
      </c>
      <c r="T44" s="2">
        <v>0</v>
      </c>
      <c r="U44" s="2">
        <v>0</v>
      </c>
      <c r="V44" s="2">
        <f t="shared" si="9"/>
        <v>0</v>
      </c>
      <c r="W44" s="2">
        <v>0</v>
      </c>
      <c r="X44" s="2">
        <v>0</v>
      </c>
      <c r="Y44" s="2">
        <f t="shared" si="10"/>
        <v>0</v>
      </c>
      <c r="Z44" s="2">
        <f t="shared" si="11"/>
        <v>0</v>
      </c>
      <c r="AA44" s="156" t="str">
        <f t="shared" si="18"/>
        <v>ŠLK</v>
      </c>
      <c r="AB44" s="146">
        <v>0</v>
      </c>
      <c r="AC44" s="146">
        <v>0</v>
      </c>
      <c r="AD44" s="146">
        <f t="shared" si="13"/>
        <v>0</v>
      </c>
      <c r="AE44" s="146">
        <v>0</v>
      </c>
      <c r="AF44" s="146">
        <v>0</v>
      </c>
      <c r="AG44" s="146">
        <f t="shared" si="14"/>
        <v>0</v>
      </c>
      <c r="AH44" s="146">
        <f t="shared" si="15"/>
        <v>0</v>
      </c>
      <c r="AI44" t="str">
        <f t="shared" si="19"/>
        <v>ŠLK</v>
      </c>
    </row>
    <row r="45" spans="1:35" x14ac:dyDescent="0.25">
      <c r="A45" s="134">
        <v>39</v>
      </c>
      <c r="B45" s="346" t="s">
        <v>109</v>
      </c>
      <c r="C45" s="156" t="s">
        <v>110</v>
      </c>
      <c r="D45" s="9">
        <v>0</v>
      </c>
      <c r="E45" s="2">
        <v>0</v>
      </c>
      <c r="F45" s="2">
        <f t="shared" si="2"/>
        <v>0</v>
      </c>
      <c r="G45" s="2">
        <v>2</v>
      </c>
      <c r="H45" s="2">
        <v>0</v>
      </c>
      <c r="I45" s="2">
        <f t="shared" si="3"/>
        <v>2</v>
      </c>
      <c r="J45" s="12">
        <f t="shared" si="20"/>
        <v>2</v>
      </c>
      <c r="K45" s="156" t="str">
        <f t="shared" si="16"/>
        <v>VVK</v>
      </c>
      <c r="L45" s="134">
        <v>0</v>
      </c>
      <c r="M45" s="333">
        <v>0</v>
      </c>
      <c r="N45" s="2">
        <f t="shared" si="5"/>
        <v>0</v>
      </c>
      <c r="O45" s="2">
        <v>2</v>
      </c>
      <c r="P45" s="2">
        <v>0</v>
      </c>
      <c r="Q45" s="2">
        <f t="shared" si="6"/>
        <v>2</v>
      </c>
      <c r="R45" s="2">
        <f t="shared" si="7"/>
        <v>2</v>
      </c>
      <c r="S45" s="156" t="str">
        <f t="shared" si="17"/>
        <v>VVK</v>
      </c>
      <c r="T45" s="2">
        <v>0</v>
      </c>
      <c r="U45" s="2">
        <v>0</v>
      </c>
      <c r="V45" s="2">
        <f t="shared" si="9"/>
        <v>0</v>
      </c>
      <c r="W45" s="2">
        <v>1</v>
      </c>
      <c r="X45" s="2">
        <v>0</v>
      </c>
      <c r="Y45" s="2">
        <f t="shared" si="10"/>
        <v>1</v>
      </c>
      <c r="Z45" s="2">
        <f t="shared" si="11"/>
        <v>1</v>
      </c>
      <c r="AA45" s="156" t="str">
        <f t="shared" si="18"/>
        <v>VVK</v>
      </c>
      <c r="AB45" s="146">
        <v>0</v>
      </c>
      <c r="AC45" s="146">
        <v>0</v>
      </c>
      <c r="AD45" s="146">
        <f t="shared" si="13"/>
        <v>0</v>
      </c>
      <c r="AE45" s="146">
        <v>0</v>
      </c>
      <c r="AF45" s="146">
        <v>0</v>
      </c>
      <c r="AG45" s="146">
        <f t="shared" si="14"/>
        <v>0</v>
      </c>
      <c r="AH45" s="146">
        <f t="shared" si="15"/>
        <v>0</v>
      </c>
      <c r="AI45" t="str">
        <f t="shared" si="19"/>
        <v>VVK</v>
      </c>
    </row>
    <row r="46" spans="1:35" x14ac:dyDescent="0.25">
      <c r="A46" s="134">
        <v>40</v>
      </c>
      <c r="B46" s="346" t="s">
        <v>111</v>
      </c>
      <c r="C46" s="156" t="s">
        <v>112</v>
      </c>
      <c r="D46" s="9">
        <v>0</v>
      </c>
      <c r="E46" s="2">
        <v>0</v>
      </c>
      <c r="F46" s="2">
        <f t="shared" si="2"/>
        <v>0</v>
      </c>
      <c r="G46" s="2">
        <v>2</v>
      </c>
      <c r="H46" s="2">
        <v>1</v>
      </c>
      <c r="I46" s="2">
        <f t="shared" si="3"/>
        <v>3</v>
      </c>
      <c r="J46" s="12">
        <f t="shared" si="20"/>
        <v>3</v>
      </c>
      <c r="K46" s="156" t="str">
        <f t="shared" si="16"/>
        <v>VDK</v>
      </c>
      <c r="L46" s="134">
        <v>0</v>
      </c>
      <c r="M46" s="333">
        <v>0</v>
      </c>
      <c r="N46" s="2">
        <f t="shared" si="5"/>
        <v>0</v>
      </c>
      <c r="O46" s="2">
        <v>2</v>
      </c>
      <c r="P46" s="2">
        <v>1</v>
      </c>
      <c r="Q46" s="2">
        <f t="shared" si="6"/>
        <v>3</v>
      </c>
      <c r="R46" s="2">
        <f t="shared" si="7"/>
        <v>3</v>
      </c>
      <c r="S46" s="156" t="str">
        <f t="shared" si="17"/>
        <v>VDK</v>
      </c>
      <c r="T46" s="2">
        <v>0</v>
      </c>
      <c r="U46" s="2">
        <v>0</v>
      </c>
      <c r="V46" s="2">
        <f t="shared" si="9"/>
        <v>0</v>
      </c>
      <c r="W46" s="2">
        <v>0</v>
      </c>
      <c r="X46" s="2">
        <v>0</v>
      </c>
      <c r="Y46" s="2">
        <f t="shared" si="10"/>
        <v>0</v>
      </c>
      <c r="Z46" s="2">
        <f t="shared" si="11"/>
        <v>0</v>
      </c>
      <c r="AA46" s="156" t="str">
        <f t="shared" si="18"/>
        <v>VDK</v>
      </c>
      <c r="AB46" s="146">
        <v>0</v>
      </c>
      <c r="AC46" s="146">
        <v>0</v>
      </c>
      <c r="AD46" s="146">
        <f t="shared" si="13"/>
        <v>0</v>
      </c>
      <c r="AE46" s="146">
        <v>0</v>
      </c>
      <c r="AF46" s="146">
        <v>0</v>
      </c>
      <c r="AG46" s="146">
        <f t="shared" si="14"/>
        <v>0</v>
      </c>
      <c r="AH46" s="146">
        <f t="shared" si="15"/>
        <v>0</v>
      </c>
      <c r="AI46" t="str">
        <f t="shared" si="19"/>
        <v>VDK</v>
      </c>
    </row>
    <row r="47" spans="1:35" ht="15.75" thickBot="1" x14ac:dyDescent="0.3">
      <c r="A47" s="134">
        <v>41</v>
      </c>
      <c r="B47" s="348" t="s">
        <v>113</v>
      </c>
      <c r="C47" s="158" t="s">
        <v>114</v>
      </c>
      <c r="D47" s="157">
        <v>0</v>
      </c>
      <c r="E47" s="14">
        <v>0</v>
      </c>
      <c r="F47" s="14">
        <f t="shared" si="2"/>
        <v>0</v>
      </c>
      <c r="G47" s="14">
        <v>0</v>
      </c>
      <c r="H47" s="14">
        <v>0</v>
      </c>
      <c r="I47" s="14">
        <f t="shared" si="3"/>
        <v>0</v>
      </c>
      <c r="J47" s="329">
        <f t="shared" si="20"/>
        <v>0</v>
      </c>
      <c r="K47" s="158" t="str">
        <f t="shared" si="16"/>
        <v>VKK</v>
      </c>
      <c r="L47" s="248">
        <v>0</v>
      </c>
      <c r="M47" s="14">
        <v>0</v>
      </c>
      <c r="N47" s="14">
        <f t="shared" si="5"/>
        <v>0</v>
      </c>
      <c r="O47" s="14">
        <v>0</v>
      </c>
      <c r="P47" s="14">
        <v>0</v>
      </c>
      <c r="Q47" s="14">
        <f t="shared" si="6"/>
        <v>0</v>
      </c>
      <c r="R47" s="14">
        <f>N47+Q47</f>
        <v>0</v>
      </c>
      <c r="S47" s="158" t="str">
        <f t="shared" si="17"/>
        <v>VKK</v>
      </c>
      <c r="T47" s="336">
        <v>0</v>
      </c>
      <c r="U47" s="14">
        <v>0</v>
      </c>
      <c r="V47" s="333">
        <f t="shared" si="9"/>
        <v>0</v>
      </c>
      <c r="W47" s="336">
        <v>0</v>
      </c>
      <c r="X47" s="336">
        <v>0</v>
      </c>
      <c r="Y47" s="333">
        <f t="shared" si="10"/>
        <v>0</v>
      </c>
      <c r="Z47" s="333">
        <f t="shared" si="11"/>
        <v>0</v>
      </c>
      <c r="AA47" s="158" t="str">
        <f t="shared" si="18"/>
        <v>VKK</v>
      </c>
      <c r="AB47" s="159">
        <v>0</v>
      </c>
      <c r="AC47" s="159">
        <v>0</v>
      </c>
      <c r="AD47" s="159">
        <f t="shared" si="13"/>
        <v>0</v>
      </c>
      <c r="AE47" s="159">
        <v>0</v>
      </c>
      <c r="AF47" s="159">
        <v>0</v>
      </c>
      <c r="AG47" s="159">
        <f t="shared" si="14"/>
        <v>0</v>
      </c>
      <c r="AH47" s="159">
        <f t="shared" si="15"/>
        <v>0</v>
      </c>
      <c r="AI47" t="str">
        <f t="shared" si="19"/>
        <v>VKK</v>
      </c>
    </row>
    <row r="48" spans="1:35" x14ac:dyDescent="0.25">
      <c r="B48" s="160" t="s">
        <v>4</v>
      </c>
      <c r="C48" s="138"/>
      <c r="D48" s="161">
        <f t="shared" ref="D48:J48" si="21">SUM(D7:D47)</f>
        <v>56</v>
      </c>
      <c r="E48" s="161">
        <f t="shared" si="21"/>
        <v>0</v>
      </c>
      <c r="F48" s="161">
        <f t="shared" si="21"/>
        <v>56</v>
      </c>
      <c r="G48" s="161">
        <f t="shared" si="21"/>
        <v>153</v>
      </c>
      <c r="H48" s="161">
        <f t="shared" si="21"/>
        <v>39</v>
      </c>
      <c r="I48" s="161">
        <f t="shared" si="21"/>
        <v>192</v>
      </c>
      <c r="J48" s="161">
        <f t="shared" si="21"/>
        <v>248</v>
      </c>
      <c r="K48" s="138"/>
      <c r="L48" s="161">
        <f t="shared" ref="L48:R48" si="22">SUM(L7:L47)</f>
        <v>85</v>
      </c>
      <c r="M48" s="161">
        <f t="shared" si="22"/>
        <v>0</v>
      </c>
      <c r="N48" s="161">
        <f t="shared" si="22"/>
        <v>85</v>
      </c>
      <c r="O48" s="161">
        <f t="shared" si="22"/>
        <v>156</v>
      </c>
      <c r="P48" s="161">
        <f t="shared" si="22"/>
        <v>110</v>
      </c>
      <c r="Q48" s="161">
        <f t="shared" si="22"/>
        <v>266</v>
      </c>
      <c r="R48" s="161">
        <f t="shared" si="22"/>
        <v>351</v>
      </c>
      <c r="S48" s="138"/>
      <c r="T48" s="161">
        <f t="shared" ref="T48:X48" si="23">SUM(T7:T47)</f>
        <v>106</v>
      </c>
      <c r="U48" s="161">
        <f t="shared" si="23"/>
        <v>0</v>
      </c>
      <c r="V48" s="153">
        <f t="shared" si="9"/>
        <v>106</v>
      </c>
      <c r="W48" s="161">
        <f t="shared" si="23"/>
        <v>243</v>
      </c>
      <c r="X48" s="161">
        <f t="shared" si="23"/>
        <v>107</v>
      </c>
      <c r="Y48" s="153">
        <f t="shared" si="10"/>
        <v>350</v>
      </c>
      <c r="Z48" s="153">
        <f t="shared" si="11"/>
        <v>456</v>
      </c>
      <c r="AA48" s="138"/>
      <c r="AB48" s="162">
        <f>SUM(AB7:AB47)</f>
        <v>81</v>
      </c>
      <c r="AC48" s="162">
        <f>SUM(AC7:AC47)</f>
        <v>12</v>
      </c>
      <c r="AD48" s="274">
        <f>AB48+AC48</f>
        <v>93</v>
      </c>
      <c r="AE48" s="162">
        <f>SUM(AE7:AE47)</f>
        <v>174</v>
      </c>
      <c r="AF48" s="162">
        <f>SUM(AF7:AF47)</f>
        <v>48</v>
      </c>
      <c r="AG48" s="274">
        <f t="shared" si="14"/>
        <v>222</v>
      </c>
      <c r="AH48" s="337">
        <f t="shared" si="15"/>
        <v>315</v>
      </c>
    </row>
    <row r="49" spans="36:36" x14ac:dyDescent="0.25">
      <c r="AJ49" s="22" t="s">
        <v>141</v>
      </c>
    </row>
  </sheetData>
  <mergeCells count="13">
    <mergeCell ref="A2:D2"/>
    <mergeCell ref="AB4:AH4"/>
    <mergeCell ref="AB5:AC5"/>
    <mergeCell ref="AE5:AF5"/>
    <mergeCell ref="T4:Z4"/>
    <mergeCell ref="T5:U5"/>
    <mergeCell ref="W5:X5"/>
    <mergeCell ref="D5:E5"/>
    <mergeCell ref="G5:H5"/>
    <mergeCell ref="D4:J4"/>
    <mergeCell ref="L4:R4"/>
    <mergeCell ref="L5:M5"/>
    <mergeCell ref="O5:P5"/>
  </mergeCells>
  <conditionalFormatting sqref="AA8:AC13 K8:L24 K7:AH7 C7:J24 AA14:AB20 W8:X47 V8:V48 Y8:Z48 AA21:AC47 AD8:AF47 AD48 AG8:AH48 C25:L47 M8:U47">
    <cfRule type="containsBlanks" dxfId="2" priority="2">
      <formula>LEN(TRIM(C7))=0</formula>
    </cfRule>
  </conditionalFormatting>
  <conditionalFormatting sqref="AC14:AC20">
    <cfRule type="containsBlanks" dxfId="1" priority="1">
      <formula>LEN(TRIM(AC14))=0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49"/>
  <sheetViews>
    <sheetView zoomScaleNormal="100" workbookViewId="0">
      <pane xSplit="2" ySplit="6" topLeftCell="R29" activePane="bottomRight" state="frozen"/>
      <selection pane="topRight" activeCell="C1" sqref="C1"/>
      <selection pane="bottomLeft" activeCell="A6" sqref="A6"/>
      <selection pane="bottomRight" activeCell="D4" sqref="D4:J4"/>
    </sheetView>
  </sheetViews>
  <sheetFormatPr defaultRowHeight="15" x14ac:dyDescent="0.25"/>
  <cols>
    <col min="1" max="1" width="3" bestFit="1" customWidth="1"/>
    <col min="2" max="2" width="45.5703125" customWidth="1"/>
    <col min="3" max="9" width="9.140625" customWidth="1"/>
    <col min="10" max="10" width="9.140625" style="138" customWidth="1"/>
    <col min="11" max="17" width="9.140625" customWidth="1"/>
    <col min="18" max="18" width="9.140625" style="138" customWidth="1"/>
    <col min="19" max="19" width="9.140625" customWidth="1"/>
    <col min="26" max="26" width="9.140625" style="138"/>
    <col min="27" max="33" width="9.140625" customWidth="1"/>
    <col min="34" max="34" width="9.140625" style="138" customWidth="1"/>
  </cols>
  <sheetData>
    <row r="1" spans="1:34" x14ac:dyDescent="0.25">
      <c r="A1" s="189" t="s">
        <v>261</v>
      </c>
    </row>
    <row r="2" spans="1:34" x14ac:dyDescent="0.25">
      <c r="A2" s="35" t="s">
        <v>143</v>
      </c>
    </row>
    <row r="3" spans="1:34" s="479" customFormat="1" x14ac:dyDescent="0.25">
      <c r="A3" s="35"/>
      <c r="J3" s="138"/>
      <c r="R3" s="138"/>
      <c r="Z3" s="138"/>
      <c r="AH3" s="138"/>
    </row>
    <row r="4" spans="1:34" x14ac:dyDescent="0.25">
      <c r="C4" s="138"/>
      <c r="D4" s="590">
        <v>2015</v>
      </c>
      <c r="E4" s="591"/>
      <c r="F4" s="591"/>
      <c r="G4" s="591"/>
      <c r="H4" s="591"/>
      <c r="I4" s="591"/>
      <c r="J4" s="592"/>
      <c r="K4" s="138"/>
      <c r="L4" s="590">
        <v>2016</v>
      </c>
      <c r="M4" s="591"/>
      <c r="N4" s="591"/>
      <c r="O4" s="591"/>
      <c r="P4" s="591"/>
      <c r="Q4" s="591"/>
      <c r="R4" s="592"/>
      <c r="S4" s="138"/>
      <c r="T4" s="590">
        <v>2017</v>
      </c>
      <c r="U4" s="591"/>
      <c r="V4" s="591"/>
      <c r="W4" s="591"/>
      <c r="X4" s="591"/>
      <c r="Y4" s="591"/>
      <c r="Z4" s="592"/>
      <c r="AA4" s="138"/>
      <c r="AB4" s="594" t="s">
        <v>31</v>
      </c>
      <c r="AC4" s="595"/>
      <c r="AD4" s="595"/>
      <c r="AE4" s="595"/>
      <c r="AF4" s="595"/>
      <c r="AG4" s="595"/>
      <c r="AH4" s="596"/>
    </row>
    <row r="5" spans="1:34" ht="15.75" thickBot="1" x14ac:dyDescent="0.3">
      <c r="C5" s="138"/>
      <c r="D5" s="593" t="s">
        <v>133</v>
      </c>
      <c r="E5" s="593"/>
      <c r="F5" s="350" t="s">
        <v>0</v>
      </c>
      <c r="G5" s="588" t="s">
        <v>134</v>
      </c>
      <c r="H5" s="588"/>
      <c r="I5" s="306" t="s">
        <v>0</v>
      </c>
      <c r="J5" s="306" t="s">
        <v>123</v>
      </c>
      <c r="K5" s="138"/>
      <c r="L5" s="588" t="s">
        <v>133</v>
      </c>
      <c r="M5" s="588"/>
      <c r="N5" s="350" t="s">
        <v>0</v>
      </c>
      <c r="O5" s="588" t="s">
        <v>134</v>
      </c>
      <c r="P5" s="588"/>
      <c r="Q5" s="306" t="s">
        <v>0</v>
      </c>
      <c r="R5" s="306" t="s">
        <v>123</v>
      </c>
      <c r="S5" s="138"/>
      <c r="T5" s="593" t="s">
        <v>133</v>
      </c>
      <c r="U5" s="593"/>
      <c r="V5" s="350" t="s">
        <v>0</v>
      </c>
      <c r="W5" s="588" t="s">
        <v>134</v>
      </c>
      <c r="X5" s="588"/>
      <c r="Y5" s="306" t="s">
        <v>0</v>
      </c>
      <c r="Z5" s="306" t="s">
        <v>123</v>
      </c>
      <c r="AA5" s="138"/>
      <c r="AB5" s="586" t="s">
        <v>133</v>
      </c>
      <c r="AC5" s="586"/>
      <c r="AD5" s="363" t="s">
        <v>0</v>
      </c>
      <c r="AE5" s="586" t="s">
        <v>134</v>
      </c>
      <c r="AF5" s="586"/>
      <c r="AG5" s="305" t="s">
        <v>0</v>
      </c>
      <c r="AH5" s="305" t="s">
        <v>123</v>
      </c>
    </row>
    <row r="6" spans="1:34" ht="15.75" thickBot="1" x14ac:dyDescent="0.3">
      <c r="A6" s="134"/>
      <c r="B6" s="356" t="s">
        <v>126</v>
      </c>
      <c r="C6" s="359"/>
      <c r="D6" s="352" t="s">
        <v>13</v>
      </c>
      <c r="E6" s="352" t="s">
        <v>131</v>
      </c>
      <c r="F6" s="353" t="s">
        <v>132</v>
      </c>
      <c r="G6" s="354" t="s">
        <v>15</v>
      </c>
      <c r="H6" s="354" t="s">
        <v>121</v>
      </c>
      <c r="I6" s="352" t="s">
        <v>122</v>
      </c>
      <c r="J6" s="352" t="s">
        <v>124</v>
      </c>
      <c r="K6" s="138"/>
      <c r="L6" s="192" t="s">
        <v>13</v>
      </c>
      <c r="M6" s="192" t="s">
        <v>131</v>
      </c>
      <c r="N6" s="191" t="s">
        <v>132</v>
      </c>
      <c r="O6" s="349" t="s">
        <v>15</v>
      </c>
      <c r="P6" s="349" t="s">
        <v>121</v>
      </c>
      <c r="Q6" s="192" t="s">
        <v>122</v>
      </c>
      <c r="R6" s="192" t="s">
        <v>124</v>
      </c>
      <c r="S6" s="138"/>
      <c r="T6" s="190" t="s">
        <v>13</v>
      </c>
      <c r="U6" s="190" t="s">
        <v>131</v>
      </c>
      <c r="V6" s="191" t="s">
        <v>132</v>
      </c>
      <c r="W6" s="349" t="s">
        <v>15</v>
      </c>
      <c r="X6" s="349" t="s">
        <v>121</v>
      </c>
      <c r="Y6" s="192" t="s">
        <v>122</v>
      </c>
      <c r="Z6" s="192" t="s">
        <v>124</v>
      </c>
      <c r="AA6" s="138"/>
      <c r="AB6" s="305" t="s">
        <v>13</v>
      </c>
      <c r="AC6" s="305" t="s">
        <v>131</v>
      </c>
      <c r="AD6" s="363" t="s">
        <v>132</v>
      </c>
      <c r="AE6" s="281" t="s">
        <v>15</v>
      </c>
      <c r="AF6" s="281" t="s">
        <v>121</v>
      </c>
      <c r="AG6" s="305" t="s">
        <v>122</v>
      </c>
      <c r="AH6" s="305" t="s">
        <v>124</v>
      </c>
    </row>
    <row r="7" spans="1:34" x14ac:dyDescent="0.25">
      <c r="A7" s="134">
        <v>1</v>
      </c>
      <c r="B7" s="351" t="s">
        <v>36</v>
      </c>
      <c r="C7" s="358" t="s">
        <v>37</v>
      </c>
      <c r="D7" s="357">
        <v>3</v>
      </c>
      <c r="E7" s="333">
        <v>0</v>
      </c>
      <c r="F7" s="333">
        <f>D7+E7</f>
        <v>3</v>
      </c>
      <c r="G7" s="333">
        <v>4</v>
      </c>
      <c r="H7" s="333">
        <v>3</v>
      </c>
      <c r="I7" s="333">
        <f>G7+H7</f>
        <v>7</v>
      </c>
      <c r="J7" s="333">
        <f>F7+I7</f>
        <v>10</v>
      </c>
      <c r="K7" s="154" t="str">
        <f>C7</f>
        <v>ASU</v>
      </c>
      <c r="L7" s="153">
        <v>7</v>
      </c>
      <c r="M7" s="249">
        <v>0</v>
      </c>
      <c r="N7" s="249">
        <f>L7+M7</f>
        <v>7</v>
      </c>
      <c r="O7" s="249">
        <v>10</v>
      </c>
      <c r="P7" s="249">
        <v>2</v>
      </c>
      <c r="Q7" s="249">
        <f>O7+P7</f>
        <v>12</v>
      </c>
      <c r="R7" s="249">
        <f>N7+Q7</f>
        <v>19</v>
      </c>
      <c r="S7" s="154" t="str">
        <f>C7</f>
        <v>ASU</v>
      </c>
      <c r="T7" s="249">
        <v>0</v>
      </c>
      <c r="U7" s="249">
        <v>0</v>
      </c>
      <c r="V7" s="249">
        <f>T7+U7</f>
        <v>0</v>
      </c>
      <c r="W7" s="249">
        <v>0</v>
      </c>
      <c r="X7" s="249">
        <v>0</v>
      </c>
      <c r="Y7" s="249">
        <f>SUM(W7,X7)</f>
        <v>0</v>
      </c>
      <c r="Z7" s="249">
        <f>SUM(V7,Y7)</f>
        <v>0</v>
      </c>
      <c r="AA7" s="154" t="str">
        <f>C7</f>
        <v>ASU</v>
      </c>
      <c r="AB7" s="146">
        <v>0</v>
      </c>
      <c r="AC7" s="146">
        <v>0</v>
      </c>
      <c r="AD7" s="146">
        <f>SUM(AB7:AC7)</f>
        <v>0</v>
      </c>
      <c r="AE7" s="146">
        <v>0</v>
      </c>
      <c r="AF7" s="146">
        <v>0</v>
      </c>
      <c r="AG7" s="146">
        <f>SUM(AE7,AF7)</f>
        <v>0</v>
      </c>
      <c r="AH7" s="146">
        <f>SUM(AD7,AG7)</f>
        <v>0</v>
      </c>
    </row>
    <row r="8" spans="1:34" x14ac:dyDescent="0.25">
      <c r="A8" s="134">
        <v>2</v>
      </c>
      <c r="B8" s="346" t="s">
        <v>127</v>
      </c>
      <c r="C8" s="358" t="s">
        <v>128</v>
      </c>
      <c r="D8" s="2">
        <v>0</v>
      </c>
      <c r="E8" s="2">
        <v>0</v>
      </c>
      <c r="F8" s="2">
        <f t="shared" ref="F8:F47" si="0">D8+E8</f>
        <v>0</v>
      </c>
      <c r="G8" s="2">
        <v>0</v>
      </c>
      <c r="H8" s="2">
        <v>0</v>
      </c>
      <c r="I8" s="2">
        <f t="shared" ref="I8:I47" si="1">G8+H8</f>
        <v>0</v>
      </c>
      <c r="J8" s="2">
        <f t="shared" ref="J8:J47" si="2">F8+I8</f>
        <v>0</v>
      </c>
      <c r="K8" s="165" t="str">
        <f t="shared" ref="K8:K47" si="3">C8</f>
        <v>GJZLKA</v>
      </c>
      <c r="L8" s="2">
        <v>0</v>
      </c>
      <c r="M8" s="2">
        <v>0</v>
      </c>
      <c r="N8" s="2">
        <f t="shared" ref="N8:N47" si="4">L8+M8</f>
        <v>0</v>
      </c>
      <c r="O8" s="2">
        <v>0</v>
      </c>
      <c r="P8" s="2">
        <v>0</v>
      </c>
      <c r="Q8" s="2">
        <f t="shared" ref="Q8:Q47" si="5">O8+P8</f>
        <v>0</v>
      </c>
      <c r="R8" s="2">
        <f t="shared" ref="R8:R47" si="6">N8+Q8</f>
        <v>0</v>
      </c>
      <c r="S8" s="165" t="str">
        <f t="shared" ref="S8:S47" si="7">C8</f>
        <v>GJZLKA</v>
      </c>
      <c r="T8" s="2">
        <v>0</v>
      </c>
      <c r="U8" s="2">
        <v>0</v>
      </c>
      <c r="V8" s="2">
        <f t="shared" ref="V8:V48" si="8">T8+U8</f>
        <v>0</v>
      </c>
      <c r="W8" s="2">
        <v>0</v>
      </c>
      <c r="X8" s="2">
        <v>0</v>
      </c>
      <c r="Y8" s="2">
        <f t="shared" ref="Y8:Y48" si="9">SUM(W8,X8)</f>
        <v>0</v>
      </c>
      <c r="Z8" s="2">
        <f t="shared" ref="Z8:Z48" si="10">SUM(V8,Y8)</f>
        <v>0</v>
      </c>
      <c r="AA8" s="165" t="str">
        <f t="shared" ref="AA8:AA47" si="11">C8</f>
        <v>GJZLKA</v>
      </c>
      <c r="AB8" s="146">
        <v>0</v>
      </c>
      <c r="AC8" s="146">
        <v>0</v>
      </c>
      <c r="AD8" s="146">
        <f t="shared" ref="AD8:AD47" si="12">SUM(AB8:AC8)</f>
        <v>0</v>
      </c>
      <c r="AE8" s="146">
        <v>0</v>
      </c>
      <c r="AF8" s="146">
        <v>0</v>
      </c>
      <c r="AG8" s="146">
        <f t="shared" ref="AG8:AG47" si="13">SUM(AE8,AF8)</f>
        <v>0</v>
      </c>
      <c r="AH8" s="146">
        <f t="shared" ref="AH8:AH47" si="14">SUM(AD8,AG8)</f>
        <v>0</v>
      </c>
    </row>
    <row r="9" spans="1:34" x14ac:dyDescent="0.25">
      <c r="A9" s="134">
        <v>3</v>
      </c>
      <c r="B9" s="346" t="s">
        <v>40</v>
      </c>
      <c r="C9" s="355" t="s">
        <v>41</v>
      </c>
      <c r="D9" s="2">
        <v>2</v>
      </c>
      <c r="E9" s="2">
        <v>0</v>
      </c>
      <c r="F9" s="2">
        <f t="shared" si="0"/>
        <v>2</v>
      </c>
      <c r="G9" s="2">
        <v>4</v>
      </c>
      <c r="H9" s="2">
        <v>0</v>
      </c>
      <c r="I9" s="2">
        <f t="shared" si="1"/>
        <v>4</v>
      </c>
      <c r="J9" s="2">
        <f t="shared" si="2"/>
        <v>6</v>
      </c>
      <c r="K9" s="165" t="str">
        <f t="shared" si="3"/>
        <v>KTU</v>
      </c>
      <c r="L9" s="2">
        <v>9</v>
      </c>
      <c r="M9" s="2">
        <v>0</v>
      </c>
      <c r="N9" s="2">
        <f t="shared" si="4"/>
        <v>9</v>
      </c>
      <c r="O9" s="2">
        <v>12</v>
      </c>
      <c r="P9" s="2">
        <v>7</v>
      </c>
      <c r="Q9" s="2">
        <f t="shared" si="5"/>
        <v>19</v>
      </c>
      <c r="R9" s="2">
        <f t="shared" si="6"/>
        <v>28</v>
      </c>
      <c r="S9" s="165" t="str">
        <f t="shared" si="7"/>
        <v>KTU</v>
      </c>
      <c r="T9" s="2">
        <v>7</v>
      </c>
      <c r="U9" s="2">
        <v>0</v>
      </c>
      <c r="V9" s="2">
        <f t="shared" si="8"/>
        <v>7</v>
      </c>
      <c r="W9" s="2">
        <v>9</v>
      </c>
      <c r="X9" s="2">
        <v>2</v>
      </c>
      <c r="Y9" s="2">
        <f t="shared" si="9"/>
        <v>11</v>
      </c>
      <c r="Z9" s="2">
        <f t="shared" si="10"/>
        <v>18</v>
      </c>
      <c r="AA9" s="165" t="str">
        <f t="shared" si="11"/>
        <v>KTU</v>
      </c>
      <c r="AB9" s="146">
        <v>18</v>
      </c>
      <c r="AC9" s="146">
        <v>0</v>
      </c>
      <c r="AD9" s="146">
        <f t="shared" si="12"/>
        <v>18</v>
      </c>
      <c r="AE9" s="146">
        <v>16</v>
      </c>
      <c r="AF9" s="146">
        <v>4</v>
      </c>
      <c r="AG9" s="146">
        <f t="shared" si="13"/>
        <v>20</v>
      </c>
      <c r="AH9" s="146">
        <f t="shared" si="14"/>
        <v>38</v>
      </c>
    </row>
    <row r="10" spans="1:34" x14ac:dyDescent="0.25">
      <c r="A10" s="134">
        <v>4</v>
      </c>
      <c r="B10" s="346" t="s">
        <v>42</v>
      </c>
      <c r="C10" s="355" t="s">
        <v>43</v>
      </c>
      <c r="D10" s="2">
        <v>0</v>
      </c>
      <c r="E10" s="2">
        <v>0</v>
      </c>
      <c r="F10" s="2">
        <f t="shared" si="0"/>
        <v>0</v>
      </c>
      <c r="G10" s="2">
        <v>0</v>
      </c>
      <c r="H10" s="2">
        <v>0</v>
      </c>
      <c r="I10" s="2">
        <f t="shared" si="1"/>
        <v>0</v>
      </c>
      <c r="J10" s="2">
        <f t="shared" si="2"/>
        <v>0</v>
      </c>
      <c r="K10" s="165" t="str">
        <f t="shared" si="3"/>
        <v>KU</v>
      </c>
      <c r="L10" s="2">
        <v>0</v>
      </c>
      <c r="M10" s="2">
        <v>0</v>
      </c>
      <c r="N10" s="2">
        <f t="shared" si="4"/>
        <v>0</v>
      </c>
      <c r="O10" s="2">
        <v>0</v>
      </c>
      <c r="P10" s="2">
        <v>0</v>
      </c>
      <c r="Q10" s="2">
        <f t="shared" si="5"/>
        <v>0</v>
      </c>
      <c r="R10" s="2">
        <f t="shared" si="6"/>
        <v>0</v>
      </c>
      <c r="S10" s="165" t="str">
        <f t="shared" si="7"/>
        <v>KU</v>
      </c>
      <c r="T10" s="2">
        <v>0</v>
      </c>
      <c r="U10" s="2">
        <v>0</v>
      </c>
      <c r="V10" s="2">
        <f t="shared" si="8"/>
        <v>0</v>
      </c>
      <c r="W10" s="2">
        <v>1</v>
      </c>
      <c r="X10" s="2">
        <v>0</v>
      </c>
      <c r="Y10" s="2">
        <f t="shared" si="9"/>
        <v>1</v>
      </c>
      <c r="Z10" s="2">
        <f t="shared" si="10"/>
        <v>1</v>
      </c>
      <c r="AA10" s="165" t="str">
        <f t="shared" si="11"/>
        <v>KU</v>
      </c>
      <c r="AB10" s="146">
        <v>1</v>
      </c>
      <c r="AC10" s="146">
        <v>0</v>
      </c>
      <c r="AD10" s="146">
        <f t="shared" si="12"/>
        <v>1</v>
      </c>
      <c r="AE10" s="146">
        <v>2</v>
      </c>
      <c r="AF10" s="146">
        <v>0</v>
      </c>
      <c r="AG10" s="146">
        <f t="shared" si="13"/>
        <v>2</v>
      </c>
      <c r="AH10" s="146">
        <f t="shared" si="14"/>
        <v>3</v>
      </c>
    </row>
    <row r="11" spans="1:34" x14ac:dyDescent="0.25">
      <c r="A11" s="134">
        <v>5</v>
      </c>
      <c r="B11" s="346" t="s">
        <v>44</v>
      </c>
      <c r="C11" s="355" t="s">
        <v>45</v>
      </c>
      <c r="D11" s="2">
        <v>0</v>
      </c>
      <c r="E11" s="2">
        <v>0</v>
      </c>
      <c r="F11" s="2">
        <f t="shared" si="0"/>
        <v>0</v>
      </c>
      <c r="G11" s="2">
        <v>1</v>
      </c>
      <c r="H11" s="2">
        <v>0</v>
      </c>
      <c r="I11" s="2">
        <f t="shared" si="1"/>
        <v>1</v>
      </c>
      <c r="J11" s="2">
        <f t="shared" si="2"/>
        <v>1</v>
      </c>
      <c r="K11" s="165" t="str">
        <f t="shared" si="3"/>
        <v>LEU</v>
      </c>
      <c r="L11" s="2">
        <v>1</v>
      </c>
      <c r="M11" s="2">
        <v>0</v>
      </c>
      <c r="N11" s="2">
        <f t="shared" si="4"/>
        <v>1</v>
      </c>
      <c r="O11" s="2">
        <v>6</v>
      </c>
      <c r="P11" s="2">
        <v>1</v>
      </c>
      <c r="Q11" s="2">
        <f t="shared" si="5"/>
        <v>7</v>
      </c>
      <c r="R11" s="2">
        <f t="shared" si="6"/>
        <v>8</v>
      </c>
      <c r="S11" s="165" t="str">
        <f t="shared" si="7"/>
        <v>LEU</v>
      </c>
      <c r="T11" s="2">
        <v>0</v>
      </c>
      <c r="U11" s="2">
        <v>0</v>
      </c>
      <c r="V11" s="2">
        <f t="shared" si="8"/>
        <v>0</v>
      </c>
      <c r="W11" s="2">
        <v>0</v>
      </c>
      <c r="X11" s="2">
        <v>0</v>
      </c>
      <c r="Y11" s="2">
        <f t="shared" si="9"/>
        <v>0</v>
      </c>
      <c r="Z11" s="2">
        <f t="shared" si="10"/>
        <v>0</v>
      </c>
      <c r="AA11" s="165" t="str">
        <f t="shared" si="11"/>
        <v>LEU</v>
      </c>
      <c r="AB11" s="146">
        <v>0</v>
      </c>
      <c r="AC11" s="146">
        <v>0</v>
      </c>
      <c r="AD11" s="146">
        <f t="shared" si="12"/>
        <v>0</v>
      </c>
      <c r="AE11" s="146">
        <v>0</v>
      </c>
      <c r="AF11" s="146">
        <v>0</v>
      </c>
      <c r="AG11" s="146">
        <f t="shared" si="13"/>
        <v>0</v>
      </c>
      <c r="AH11" s="146">
        <f t="shared" si="14"/>
        <v>0</v>
      </c>
    </row>
    <row r="12" spans="1:34" x14ac:dyDescent="0.25">
      <c r="A12" s="134">
        <v>6</v>
      </c>
      <c r="B12" s="346" t="s">
        <v>46</v>
      </c>
      <c r="C12" s="355" t="s">
        <v>47</v>
      </c>
      <c r="D12" s="2">
        <v>2</v>
      </c>
      <c r="E12" s="2">
        <v>0</v>
      </c>
      <c r="F12" s="2">
        <f t="shared" si="0"/>
        <v>2</v>
      </c>
      <c r="G12" s="2">
        <v>2</v>
      </c>
      <c r="H12" s="2">
        <v>2</v>
      </c>
      <c r="I12" s="2">
        <f t="shared" si="1"/>
        <v>4</v>
      </c>
      <c r="J12" s="2">
        <f t="shared" si="2"/>
        <v>6</v>
      </c>
      <c r="K12" s="165" t="str">
        <f t="shared" si="3"/>
        <v>LMTA</v>
      </c>
      <c r="L12" s="2">
        <v>2</v>
      </c>
      <c r="M12" s="2">
        <v>0</v>
      </c>
      <c r="N12" s="2">
        <f t="shared" si="4"/>
        <v>2</v>
      </c>
      <c r="O12" s="2">
        <v>3</v>
      </c>
      <c r="P12" s="2">
        <v>2</v>
      </c>
      <c r="Q12" s="2">
        <f t="shared" si="5"/>
        <v>5</v>
      </c>
      <c r="R12" s="2">
        <f t="shared" si="6"/>
        <v>7</v>
      </c>
      <c r="S12" s="165" t="str">
        <f t="shared" si="7"/>
        <v>LMTA</v>
      </c>
      <c r="T12" s="2">
        <v>1</v>
      </c>
      <c r="U12" s="2">
        <v>0</v>
      </c>
      <c r="V12" s="2">
        <f t="shared" si="8"/>
        <v>1</v>
      </c>
      <c r="W12" s="2">
        <v>4</v>
      </c>
      <c r="X12" s="2">
        <v>1</v>
      </c>
      <c r="Y12" s="2">
        <f t="shared" si="9"/>
        <v>5</v>
      </c>
      <c r="Z12" s="2">
        <f t="shared" si="10"/>
        <v>6</v>
      </c>
      <c r="AA12" s="165" t="str">
        <f t="shared" si="11"/>
        <v>LMTA</v>
      </c>
      <c r="AB12" s="146">
        <v>0</v>
      </c>
      <c r="AC12" s="146">
        <v>0</v>
      </c>
      <c r="AD12" s="146">
        <f t="shared" si="12"/>
        <v>0</v>
      </c>
      <c r="AE12" s="146">
        <v>1</v>
      </c>
      <c r="AF12" s="146">
        <v>1</v>
      </c>
      <c r="AG12" s="146">
        <f t="shared" si="13"/>
        <v>2</v>
      </c>
      <c r="AH12" s="146">
        <f t="shared" si="14"/>
        <v>2</v>
      </c>
    </row>
    <row r="13" spans="1:34" x14ac:dyDescent="0.25">
      <c r="A13" s="134">
        <v>7</v>
      </c>
      <c r="B13" s="346" t="s">
        <v>48</v>
      </c>
      <c r="C13" s="355" t="s">
        <v>49</v>
      </c>
      <c r="D13" s="2">
        <v>5</v>
      </c>
      <c r="E13" s="2">
        <v>0</v>
      </c>
      <c r="F13" s="2">
        <f t="shared" si="0"/>
        <v>5</v>
      </c>
      <c r="G13" s="2">
        <v>5</v>
      </c>
      <c r="H13" s="2">
        <v>0</v>
      </c>
      <c r="I13" s="2">
        <f t="shared" si="1"/>
        <v>5</v>
      </c>
      <c r="J13" s="2">
        <f t="shared" si="2"/>
        <v>10</v>
      </c>
      <c r="K13" s="165" t="str">
        <f t="shared" si="3"/>
        <v>LSU</v>
      </c>
      <c r="L13" s="2">
        <v>5</v>
      </c>
      <c r="M13" s="2">
        <v>0</v>
      </c>
      <c r="N13" s="2">
        <f t="shared" si="4"/>
        <v>5</v>
      </c>
      <c r="O13" s="2">
        <v>13</v>
      </c>
      <c r="P13" s="2">
        <v>0</v>
      </c>
      <c r="Q13" s="2">
        <f t="shared" si="5"/>
        <v>13</v>
      </c>
      <c r="R13" s="2">
        <f t="shared" si="6"/>
        <v>18</v>
      </c>
      <c r="S13" s="165" t="str">
        <f t="shared" si="7"/>
        <v>LSU</v>
      </c>
      <c r="T13" s="2">
        <v>6</v>
      </c>
      <c r="U13" s="2">
        <v>0</v>
      </c>
      <c r="V13" s="2">
        <f t="shared" si="8"/>
        <v>6</v>
      </c>
      <c r="W13" s="2">
        <v>11</v>
      </c>
      <c r="X13" s="2">
        <v>0</v>
      </c>
      <c r="Y13" s="2">
        <f t="shared" si="9"/>
        <v>11</v>
      </c>
      <c r="Z13" s="2">
        <f t="shared" si="10"/>
        <v>17</v>
      </c>
      <c r="AA13" s="165" t="str">
        <f t="shared" si="11"/>
        <v>LSU</v>
      </c>
      <c r="AB13" s="146">
        <v>6</v>
      </c>
      <c r="AC13" s="146">
        <v>0</v>
      </c>
      <c r="AD13" s="146">
        <f t="shared" si="12"/>
        <v>6</v>
      </c>
      <c r="AE13" s="146">
        <v>4</v>
      </c>
      <c r="AF13" s="146">
        <v>0</v>
      </c>
      <c r="AG13" s="146">
        <f t="shared" si="13"/>
        <v>4</v>
      </c>
      <c r="AH13" s="146">
        <f t="shared" si="14"/>
        <v>10</v>
      </c>
    </row>
    <row r="14" spans="1:34" x14ac:dyDescent="0.25">
      <c r="A14" s="134">
        <v>8</v>
      </c>
      <c r="B14" s="346" t="s">
        <v>50</v>
      </c>
      <c r="C14" s="355" t="s">
        <v>51</v>
      </c>
      <c r="D14" s="2">
        <v>0</v>
      </c>
      <c r="E14" s="2">
        <v>0</v>
      </c>
      <c r="F14" s="2">
        <f t="shared" si="0"/>
        <v>0</v>
      </c>
      <c r="G14" s="2">
        <v>2</v>
      </c>
      <c r="H14" s="2">
        <v>0</v>
      </c>
      <c r="I14" s="2">
        <f t="shared" si="1"/>
        <v>2</v>
      </c>
      <c r="J14" s="2">
        <f t="shared" si="2"/>
        <v>2</v>
      </c>
      <c r="K14" s="165" t="str">
        <f t="shared" si="3"/>
        <v>LSMU</v>
      </c>
      <c r="L14" s="2">
        <v>8</v>
      </c>
      <c r="M14" s="2">
        <v>0</v>
      </c>
      <c r="N14" s="2">
        <f t="shared" si="4"/>
        <v>8</v>
      </c>
      <c r="O14" s="2">
        <v>8</v>
      </c>
      <c r="P14" s="2">
        <v>3</v>
      </c>
      <c r="Q14" s="2">
        <f t="shared" si="5"/>
        <v>11</v>
      </c>
      <c r="R14" s="2">
        <f t="shared" si="6"/>
        <v>19</v>
      </c>
      <c r="S14" s="165" t="str">
        <f t="shared" si="7"/>
        <v>LSMU</v>
      </c>
      <c r="T14" s="2">
        <v>4</v>
      </c>
      <c r="U14" s="2">
        <v>0</v>
      </c>
      <c r="V14" s="2">
        <f t="shared" si="8"/>
        <v>4</v>
      </c>
      <c r="W14" s="2">
        <v>16</v>
      </c>
      <c r="X14" s="2">
        <v>7</v>
      </c>
      <c r="Y14" s="2">
        <f t="shared" si="9"/>
        <v>23</v>
      </c>
      <c r="Z14" s="2">
        <f t="shared" si="10"/>
        <v>27</v>
      </c>
      <c r="AA14" s="165" t="str">
        <f t="shared" si="11"/>
        <v>LSMU</v>
      </c>
      <c r="AB14" s="146">
        <v>9</v>
      </c>
      <c r="AC14" s="2">
        <v>2</v>
      </c>
      <c r="AD14" s="146">
        <f t="shared" si="12"/>
        <v>11</v>
      </c>
      <c r="AE14" s="146">
        <v>10</v>
      </c>
      <c r="AF14" s="146">
        <v>8</v>
      </c>
      <c r="AG14" s="146">
        <f t="shared" si="13"/>
        <v>18</v>
      </c>
      <c r="AH14" s="146">
        <f t="shared" si="14"/>
        <v>29</v>
      </c>
    </row>
    <row r="15" spans="1:34" x14ac:dyDescent="0.25">
      <c r="A15" s="134">
        <v>9</v>
      </c>
      <c r="B15" s="346" t="s">
        <v>52</v>
      </c>
      <c r="C15" s="355" t="s">
        <v>53</v>
      </c>
      <c r="D15" s="2">
        <v>22</v>
      </c>
      <c r="E15" s="2">
        <v>0</v>
      </c>
      <c r="F15" s="2">
        <f t="shared" si="0"/>
        <v>22</v>
      </c>
      <c r="G15" s="2">
        <v>5</v>
      </c>
      <c r="H15" s="2">
        <v>12</v>
      </c>
      <c r="I15" s="2">
        <f t="shared" si="1"/>
        <v>17</v>
      </c>
      <c r="J15" s="2">
        <f t="shared" si="2"/>
        <v>39</v>
      </c>
      <c r="K15" s="165" t="str">
        <f t="shared" si="3"/>
        <v>MRU</v>
      </c>
      <c r="L15" s="2">
        <v>16</v>
      </c>
      <c r="M15" s="2">
        <v>0</v>
      </c>
      <c r="N15" s="2">
        <f t="shared" si="4"/>
        <v>16</v>
      </c>
      <c r="O15" s="2">
        <v>13</v>
      </c>
      <c r="P15" s="2">
        <v>21</v>
      </c>
      <c r="Q15" s="2">
        <f t="shared" si="5"/>
        <v>34</v>
      </c>
      <c r="R15" s="2">
        <f t="shared" si="6"/>
        <v>50</v>
      </c>
      <c r="S15" s="165" t="str">
        <f t="shared" si="7"/>
        <v>MRU</v>
      </c>
      <c r="T15" s="2">
        <v>46</v>
      </c>
      <c r="U15" s="2">
        <v>0</v>
      </c>
      <c r="V15" s="2">
        <f t="shared" si="8"/>
        <v>46</v>
      </c>
      <c r="W15" s="2">
        <v>26</v>
      </c>
      <c r="X15" s="2">
        <v>34</v>
      </c>
      <c r="Y15" s="2">
        <f t="shared" si="9"/>
        <v>60</v>
      </c>
      <c r="Z15" s="2">
        <f t="shared" si="10"/>
        <v>106</v>
      </c>
      <c r="AA15" s="165" t="str">
        <f t="shared" si="11"/>
        <v>MRU</v>
      </c>
      <c r="AB15" s="146">
        <v>37</v>
      </c>
      <c r="AC15" s="146">
        <v>0</v>
      </c>
      <c r="AD15" s="146">
        <f t="shared" si="12"/>
        <v>37</v>
      </c>
      <c r="AE15" s="146">
        <v>7</v>
      </c>
      <c r="AF15" s="146">
        <v>1</v>
      </c>
      <c r="AG15" s="146">
        <f t="shared" si="13"/>
        <v>8</v>
      </c>
      <c r="AH15" s="146">
        <f t="shared" si="14"/>
        <v>45</v>
      </c>
    </row>
    <row r="16" spans="1:34" x14ac:dyDescent="0.25">
      <c r="A16" s="134">
        <v>10</v>
      </c>
      <c r="B16" s="346" t="s">
        <v>54</v>
      </c>
      <c r="C16" s="355" t="s">
        <v>129</v>
      </c>
      <c r="D16" s="2">
        <v>8</v>
      </c>
      <c r="E16" s="2">
        <v>0</v>
      </c>
      <c r="F16" s="2">
        <f t="shared" si="0"/>
        <v>8</v>
      </c>
      <c r="G16" s="2">
        <v>5</v>
      </c>
      <c r="H16" s="2">
        <v>0</v>
      </c>
      <c r="I16" s="2">
        <f t="shared" si="1"/>
        <v>5</v>
      </c>
      <c r="J16" s="2">
        <f t="shared" si="2"/>
        <v>13</v>
      </c>
      <c r="K16" s="165" t="str">
        <f t="shared" si="3"/>
        <v>SU</v>
      </c>
      <c r="L16" s="2">
        <v>11</v>
      </c>
      <c r="M16" s="2">
        <v>0</v>
      </c>
      <c r="N16" s="2">
        <f t="shared" si="4"/>
        <v>11</v>
      </c>
      <c r="O16" s="2">
        <v>14</v>
      </c>
      <c r="P16" s="2">
        <v>0</v>
      </c>
      <c r="Q16" s="2">
        <f t="shared" si="5"/>
        <v>14</v>
      </c>
      <c r="R16" s="2">
        <f t="shared" si="6"/>
        <v>25</v>
      </c>
      <c r="S16" s="165" t="str">
        <f t="shared" si="7"/>
        <v>SU</v>
      </c>
      <c r="T16" s="2">
        <v>2</v>
      </c>
      <c r="U16" s="2">
        <v>0</v>
      </c>
      <c r="V16" s="2">
        <f t="shared" si="8"/>
        <v>2</v>
      </c>
      <c r="W16" s="2">
        <v>8</v>
      </c>
      <c r="X16" s="2">
        <v>0</v>
      </c>
      <c r="Y16" s="2">
        <f t="shared" si="9"/>
        <v>8</v>
      </c>
      <c r="Z16" s="2">
        <f t="shared" si="10"/>
        <v>10</v>
      </c>
      <c r="AA16" s="165" t="str">
        <f t="shared" si="11"/>
        <v>SU</v>
      </c>
      <c r="AB16" s="146">
        <v>3</v>
      </c>
      <c r="AC16" s="146">
        <v>0</v>
      </c>
      <c r="AD16" s="146">
        <f t="shared" si="12"/>
        <v>3</v>
      </c>
      <c r="AE16" s="146">
        <v>9</v>
      </c>
      <c r="AF16" s="146">
        <v>0</v>
      </c>
      <c r="AG16" s="146">
        <f t="shared" si="13"/>
        <v>9</v>
      </c>
      <c r="AH16" s="146">
        <f t="shared" si="14"/>
        <v>12</v>
      </c>
    </row>
    <row r="17" spans="1:34" x14ac:dyDescent="0.25">
      <c r="A17" s="134">
        <v>11</v>
      </c>
      <c r="B17" s="346" t="s">
        <v>56</v>
      </c>
      <c r="C17" s="355" t="s">
        <v>57</v>
      </c>
      <c r="D17" s="2">
        <v>1</v>
      </c>
      <c r="E17" s="2">
        <v>0</v>
      </c>
      <c r="F17" s="2">
        <f t="shared" si="0"/>
        <v>1</v>
      </c>
      <c r="G17" s="2">
        <v>0</v>
      </c>
      <c r="H17" s="2">
        <v>0</v>
      </c>
      <c r="I17" s="2">
        <f t="shared" si="1"/>
        <v>0</v>
      </c>
      <c r="J17" s="2">
        <f t="shared" si="2"/>
        <v>1</v>
      </c>
      <c r="K17" s="165" t="str">
        <f t="shared" si="3"/>
        <v>VDA</v>
      </c>
      <c r="L17" s="2">
        <v>4</v>
      </c>
      <c r="M17" s="2">
        <v>0</v>
      </c>
      <c r="N17" s="2">
        <f t="shared" si="4"/>
        <v>4</v>
      </c>
      <c r="O17" s="2">
        <v>1</v>
      </c>
      <c r="P17" s="2">
        <v>4</v>
      </c>
      <c r="Q17" s="2">
        <f t="shared" si="5"/>
        <v>5</v>
      </c>
      <c r="R17" s="2">
        <f t="shared" si="6"/>
        <v>9</v>
      </c>
      <c r="S17" s="165" t="str">
        <f t="shared" si="7"/>
        <v>VDA</v>
      </c>
      <c r="T17" s="2">
        <v>6</v>
      </c>
      <c r="U17" s="2">
        <v>0</v>
      </c>
      <c r="V17" s="2">
        <f t="shared" si="8"/>
        <v>6</v>
      </c>
      <c r="W17" s="2">
        <v>2</v>
      </c>
      <c r="X17" s="2">
        <v>1</v>
      </c>
      <c r="Y17" s="2">
        <f t="shared" si="9"/>
        <v>3</v>
      </c>
      <c r="Z17" s="2">
        <f t="shared" si="10"/>
        <v>9</v>
      </c>
      <c r="AA17" s="165" t="str">
        <f t="shared" si="11"/>
        <v>VDA</v>
      </c>
      <c r="AB17" s="146">
        <v>4</v>
      </c>
      <c r="AC17" s="146">
        <v>0</v>
      </c>
      <c r="AD17" s="146">
        <f t="shared" si="12"/>
        <v>4</v>
      </c>
      <c r="AE17" s="146">
        <v>3</v>
      </c>
      <c r="AF17" s="146">
        <v>0</v>
      </c>
      <c r="AG17" s="146">
        <f t="shared" si="13"/>
        <v>3</v>
      </c>
      <c r="AH17" s="146">
        <f t="shared" si="14"/>
        <v>7</v>
      </c>
    </row>
    <row r="18" spans="1:34" x14ac:dyDescent="0.25">
      <c r="A18" s="134">
        <v>12</v>
      </c>
      <c r="B18" s="346" t="s">
        <v>58</v>
      </c>
      <c r="C18" s="355" t="s">
        <v>59</v>
      </c>
      <c r="D18" s="2">
        <v>37</v>
      </c>
      <c r="E18" s="2">
        <v>0</v>
      </c>
      <c r="F18" s="2">
        <f t="shared" si="0"/>
        <v>37</v>
      </c>
      <c r="G18" s="2">
        <v>30</v>
      </c>
      <c r="H18" s="2">
        <v>18</v>
      </c>
      <c r="I18" s="2">
        <f t="shared" si="1"/>
        <v>48</v>
      </c>
      <c r="J18" s="2">
        <f t="shared" si="2"/>
        <v>85</v>
      </c>
      <c r="K18" s="165" t="str">
        <f t="shared" si="3"/>
        <v>VGTU</v>
      </c>
      <c r="L18" s="2">
        <v>35</v>
      </c>
      <c r="M18" s="2">
        <v>0</v>
      </c>
      <c r="N18" s="2">
        <f t="shared" si="4"/>
        <v>35</v>
      </c>
      <c r="O18" s="2">
        <v>26</v>
      </c>
      <c r="P18" s="2">
        <v>13</v>
      </c>
      <c r="Q18" s="2">
        <f t="shared" si="5"/>
        <v>39</v>
      </c>
      <c r="R18" s="2">
        <f t="shared" si="6"/>
        <v>74</v>
      </c>
      <c r="S18" s="165" t="str">
        <f t="shared" si="7"/>
        <v>VGTU</v>
      </c>
      <c r="T18" s="2">
        <v>28</v>
      </c>
      <c r="U18" s="2">
        <v>0</v>
      </c>
      <c r="V18" s="2">
        <f t="shared" si="8"/>
        <v>28</v>
      </c>
      <c r="W18" s="2">
        <v>36</v>
      </c>
      <c r="X18" s="2">
        <v>18</v>
      </c>
      <c r="Y18" s="2">
        <f t="shared" si="9"/>
        <v>54</v>
      </c>
      <c r="Z18" s="2">
        <f t="shared" si="10"/>
        <v>82</v>
      </c>
      <c r="AA18" s="165" t="str">
        <f t="shared" si="11"/>
        <v>VGTU</v>
      </c>
      <c r="AB18" s="146">
        <v>27</v>
      </c>
      <c r="AC18" s="146">
        <v>1</v>
      </c>
      <c r="AD18" s="146">
        <f t="shared" si="12"/>
        <v>28</v>
      </c>
      <c r="AE18" s="146">
        <v>18</v>
      </c>
      <c r="AF18" s="146">
        <v>4</v>
      </c>
      <c r="AG18" s="146">
        <f t="shared" si="13"/>
        <v>22</v>
      </c>
      <c r="AH18" s="146">
        <f t="shared" si="14"/>
        <v>50</v>
      </c>
    </row>
    <row r="19" spans="1:34" x14ac:dyDescent="0.25">
      <c r="A19" s="134">
        <v>13</v>
      </c>
      <c r="B19" s="346" t="s">
        <v>60</v>
      </c>
      <c r="C19" s="355" t="s">
        <v>61</v>
      </c>
      <c r="D19" s="2">
        <v>48</v>
      </c>
      <c r="E19" s="2">
        <v>0</v>
      </c>
      <c r="F19" s="2">
        <f t="shared" si="0"/>
        <v>48</v>
      </c>
      <c r="G19" s="2">
        <v>32</v>
      </c>
      <c r="H19" s="2">
        <v>20</v>
      </c>
      <c r="I19" s="2">
        <f t="shared" si="1"/>
        <v>52</v>
      </c>
      <c r="J19" s="2">
        <f t="shared" si="2"/>
        <v>100</v>
      </c>
      <c r="K19" s="165" t="str">
        <f t="shared" si="3"/>
        <v>VU</v>
      </c>
      <c r="L19" s="2">
        <v>13</v>
      </c>
      <c r="M19" s="2">
        <v>0</v>
      </c>
      <c r="N19" s="2">
        <f t="shared" si="4"/>
        <v>13</v>
      </c>
      <c r="O19" s="2">
        <v>7</v>
      </c>
      <c r="P19" s="2">
        <v>12</v>
      </c>
      <c r="Q19" s="2">
        <f t="shared" si="5"/>
        <v>19</v>
      </c>
      <c r="R19" s="2">
        <f t="shared" si="6"/>
        <v>32</v>
      </c>
      <c r="S19" s="165" t="str">
        <f t="shared" si="7"/>
        <v>VU</v>
      </c>
      <c r="T19" s="2">
        <v>12</v>
      </c>
      <c r="U19" s="2">
        <v>0</v>
      </c>
      <c r="V19" s="2">
        <f t="shared" si="8"/>
        <v>12</v>
      </c>
      <c r="W19" s="2">
        <v>12</v>
      </c>
      <c r="X19" s="2">
        <v>19</v>
      </c>
      <c r="Y19" s="2">
        <f t="shared" si="9"/>
        <v>31</v>
      </c>
      <c r="Z19" s="2">
        <f t="shared" si="10"/>
        <v>43</v>
      </c>
      <c r="AA19" s="165" t="str">
        <f t="shared" si="11"/>
        <v>VU</v>
      </c>
      <c r="AB19" s="146">
        <v>5</v>
      </c>
      <c r="AC19" s="146">
        <v>0</v>
      </c>
      <c r="AD19" s="146">
        <f t="shared" si="12"/>
        <v>5</v>
      </c>
      <c r="AE19" s="146">
        <v>4</v>
      </c>
      <c r="AF19" s="146">
        <v>8</v>
      </c>
      <c r="AG19" s="146">
        <f t="shared" si="13"/>
        <v>12</v>
      </c>
      <c r="AH19" s="146">
        <f t="shared" si="14"/>
        <v>17</v>
      </c>
    </row>
    <row r="20" spans="1:34" x14ac:dyDescent="0.25">
      <c r="A20" s="134">
        <v>14</v>
      </c>
      <c r="B20" s="346" t="s">
        <v>62</v>
      </c>
      <c r="C20" s="355" t="s">
        <v>63</v>
      </c>
      <c r="D20" s="2">
        <v>6</v>
      </c>
      <c r="E20" s="2">
        <v>0</v>
      </c>
      <c r="F20" s="2">
        <f t="shared" si="0"/>
        <v>6</v>
      </c>
      <c r="G20" s="2">
        <v>5</v>
      </c>
      <c r="H20" s="2">
        <v>1</v>
      </c>
      <c r="I20" s="2">
        <f t="shared" si="1"/>
        <v>6</v>
      </c>
      <c r="J20" s="2">
        <f t="shared" si="2"/>
        <v>12</v>
      </c>
      <c r="K20" s="165" t="str">
        <f t="shared" si="3"/>
        <v>VDU</v>
      </c>
      <c r="L20" s="2">
        <v>7</v>
      </c>
      <c r="M20" s="2">
        <v>0</v>
      </c>
      <c r="N20" s="2">
        <f t="shared" si="4"/>
        <v>7</v>
      </c>
      <c r="O20" s="2">
        <v>11</v>
      </c>
      <c r="P20" s="2">
        <v>5</v>
      </c>
      <c r="Q20" s="2">
        <f t="shared" si="5"/>
        <v>16</v>
      </c>
      <c r="R20" s="2">
        <f t="shared" si="6"/>
        <v>23</v>
      </c>
      <c r="S20" s="165" t="str">
        <f t="shared" si="7"/>
        <v>VDU</v>
      </c>
      <c r="T20" s="2">
        <v>33</v>
      </c>
      <c r="U20" s="2">
        <v>0</v>
      </c>
      <c r="V20" s="2">
        <f t="shared" si="8"/>
        <v>33</v>
      </c>
      <c r="W20" s="2">
        <v>30</v>
      </c>
      <c r="X20" s="2">
        <v>26</v>
      </c>
      <c r="Y20" s="2">
        <f t="shared" si="9"/>
        <v>56</v>
      </c>
      <c r="Z20" s="2">
        <f t="shared" si="10"/>
        <v>89</v>
      </c>
      <c r="AA20" s="165" t="str">
        <f t="shared" si="11"/>
        <v>VDU</v>
      </c>
      <c r="AB20" s="146">
        <v>27</v>
      </c>
      <c r="AC20" s="146">
        <v>0</v>
      </c>
      <c r="AD20" s="146">
        <f t="shared" si="12"/>
        <v>27</v>
      </c>
      <c r="AE20" s="146">
        <v>28</v>
      </c>
      <c r="AF20" s="146">
        <v>13</v>
      </c>
      <c r="AG20" s="146">
        <f t="shared" si="13"/>
        <v>41</v>
      </c>
      <c r="AH20" s="146">
        <f t="shared" si="14"/>
        <v>68</v>
      </c>
    </row>
    <row r="21" spans="1:34" x14ac:dyDescent="0.25">
      <c r="A21" s="134">
        <v>15</v>
      </c>
      <c r="B21" s="346" t="s">
        <v>64</v>
      </c>
      <c r="C21" s="355" t="s">
        <v>65</v>
      </c>
      <c r="D21" s="2">
        <v>0</v>
      </c>
      <c r="E21" s="2">
        <v>0</v>
      </c>
      <c r="F21" s="2">
        <f t="shared" si="0"/>
        <v>0</v>
      </c>
      <c r="G21" s="2">
        <v>3</v>
      </c>
      <c r="H21" s="2">
        <v>1</v>
      </c>
      <c r="I21" s="2">
        <f t="shared" si="1"/>
        <v>4</v>
      </c>
      <c r="J21" s="2">
        <f t="shared" si="2"/>
        <v>4</v>
      </c>
      <c r="K21" s="165" t="str">
        <f t="shared" si="3"/>
        <v>ISM</v>
      </c>
      <c r="L21" s="2">
        <v>0</v>
      </c>
      <c r="M21" s="2">
        <v>0</v>
      </c>
      <c r="N21" s="2">
        <f t="shared" si="4"/>
        <v>0</v>
      </c>
      <c r="O21" s="2">
        <v>0</v>
      </c>
      <c r="P21" s="2">
        <v>0</v>
      </c>
      <c r="Q21" s="2">
        <f t="shared" si="5"/>
        <v>0</v>
      </c>
      <c r="R21" s="2">
        <f t="shared" si="6"/>
        <v>0</v>
      </c>
      <c r="S21" s="165" t="str">
        <f t="shared" si="7"/>
        <v>ISM</v>
      </c>
      <c r="T21" s="2">
        <v>0</v>
      </c>
      <c r="U21" s="2">
        <v>0</v>
      </c>
      <c r="V21" s="2">
        <f t="shared" si="8"/>
        <v>0</v>
      </c>
      <c r="W21" s="2">
        <v>0</v>
      </c>
      <c r="X21" s="2">
        <v>0</v>
      </c>
      <c r="Y21" s="2">
        <f t="shared" si="9"/>
        <v>0</v>
      </c>
      <c r="Z21" s="2">
        <f t="shared" si="10"/>
        <v>0</v>
      </c>
      <c r="AA21" s="165" t="str">
        <f t="shared" si="11"/>
        <v>ISM</v>
      </c>
      <c r="AB21" s="146">
        <v>0</v>
      </c>
      <c r="AC21" s="146">
        <v>0</v>
      </c>
      <c r="AD21" s="146">
        <f t="shared" si="12"/>
        <v>0</v>
      </c>
      <c r="AE21" s="146">
        <v>0</v>
      </c>
      <c r="AF21" s="146">
        <v>0</v>
      </c>
      <c r="AG21" s="146">
        <f t="shared" si="13"/>
        <v>0</v>
      </c>
      <c r="AH21" s="146">
        <f t="shared" si="14"/>
        <v>0</v>
      </c>
    </row>
    <row r="22" spans="1:34" x14ac:dyDescent="0.25">
      <c r="A22" s="134">
        <v>16</v>
      </c>
      <c r="B22" s="346" t="s">
        <v>66</v>
      </c>
      <c r="C22" s="355" t="s">
        <v>67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2">
        <f t="shared" si="1"/>
        <v>0</v>
      </c>
      <c r="J22" s="2">
        <f t="shared" si="2"/>
        <v>0</v>
      </c>
      <c r="K22" s="165" t="str">
        <f t="shared" si="3"/>
        <v>KSU</v>
      </c>
      <c r="L22" s="2">
        <v>3</v>
      </c>
      <c r="M22" s="2">
        <v>0</v>
      </c>
      <c r="N22" s="2">
        <f t="shared" si="4"/>
        <v>3</v>
      </c>
      <c r="O22" s="2">
        <v>4</v>
      </c>
      <c r="P22" s="2">
        <v>2</v>
      </c>
      <c r="Q22" s="2">
        <f t="shared" si="5"/>
        <v>6</v>
      </c>
      <c r="R22" s="2">
        <f t="shared" si="6"/>
        <v>9</v>
      </c>
      <c r="S22" s="165" t="str">
        <f t="shared" si="7"/>
        <v>KSU</v>
      </c>
      <c r="T22" s="2">
        <v>2</v>
      </c>
      <c r="U22" s="2">
        <v>0</v>
      </c>
      <c r="V22" s="2">
        <f t="shared" si="8"/>
        <v>2</v>
      </c>
      <c r="W22" s="2">
        <v>1</v>
      </c>
      <c r="X22" s="2">
        <v>1</v>
      </c>
      <c r="Y22" s="2">
        <f t="shared" si="9"/>
        <v>2</v>
      </c>
      <c r="Z22" s="2">
        <f t="shared" si="10"/>
        <v>4</v>
      </c>
      <c r="AA22" s="165" t="str">
        <f t="shared" si="11"/>
        <v>KSU</v>
      </c>
      <c r="AB22" s="146">
        <v>1</v>
      </c>
      <c r="AC22" s="146">
        <v>0</v>
      </c>
      <c r="AD22" s="146">
        <f t="shared" si="12"/>
        <v>1</v>
      </c>
      <c r="AE22" s="146">
        <v>1</v>
      </c>
      <c r="AF22" s="146">
        <v>1</v>
      </c>
      <c r="AG22" s="146">
        <f t="shared" si="13"/>
        <v>2</v>
      </c>
      <c r="AH22" s="146">
        <f t="shared" si="14"/>
        <v>3</v>
      </c>
    </row>
    <row r="23" spans="1:34" x14ac:dyDescent="0.25">
      <c r="A23" s="134">
        <v>17</v>
      </c>
      <c r="B23" s="346" t="s">
        <v>68</v>
      </c>
      <c r="C23" s="355" t="s">
        <v>69</v>
      </c>
      <c r="D23" s="2">
        <v>1</v>
      </c>
      <c r="E23" s="2">
        <v>0</v>
      </c>
      <c r="F23" s="2">
        <f t="shared" si="0"/>
        <v>1</v>
      </c>
      <c r="G23" s="2">
        <v>1</v>
      </c>
      <c r="H23" s="2">
        <v>0</v>
      </c>
      <c r="I23" s="2">
        <f t="shared" si="1"/>
        <v>1</v>
      </c>
      <c r="J23" s="2">
        <f t="shared" si="2"/>
        <v>2</v>
      </c>
      <c r="K23" s="165" t="str">
        <f t="shared" si="3"/>
        <v>EHU</v>
      </c>
      <c r="L23" s="2">
        <v>0</v>
      </c>
      <c r="M23" s="2">
        <v>0</v>
      </c>
      <c r="N23" s="2">
        <f t="shared" si="4"/>
        <v>0</v>
      </c>
      <c r="O23" s="2">
        <v>0</v>
      </c>
      <c r="P23" s="2">
        <v>0</v>
      </c>
      <c r="Q23" s="2">
        <f t="shared" si="5"/>
        <v>0</v>
      </c>
      <c r="R23" s="2">
        <f t="shared" si="6"/>
        <v>0</v>
      </c>
      <c r="S23" s="165" t="str">
        <f t="shared" si="7"/>
        <v>EHU</v>
      </c>
      <c r="T23" s="2">
        <v>6</v>
      </c>
      <c r="U23" s="2">
        <v>0</v>
      </c>
      <c r="V23" s="2">
        <f t="shared" si="8"/>
        <v>6</v>
      </c>
      <c r="W23" s="2">
        <v>4</v>
      </c>
      <c r="X23" s="2">
        <v>7</v>
      </c>
      <c r="Y23" s="2">
        <f t="shared" si="9"/>
        <v>11</v>
      </c>
      <c r="Z23" s="2">
        <f t="shared" si="10"/>
        <v>17</v>
      </c>
      <c r="AA23" s="165" t="str">
        <f t="shared" si="11"/>
        <v>EHU</v>
      </c>
      <c r="AB23" s="146">
        <v>0</v>
      </c>
      <c r="AC23" s="146">
        <v>0</v>
      </c>
      <c r="AD23" s="146">
        <f t="shared" si="12"/>
        <v>0</v>
      </c>
      <c r="AE23" s="146">
        <v>0</v>
      </c>
      <c r="AF23" s="146">
        <v>0</v>
      </c>
      <c r="AG23" s="146">
        <f t="shared" si="13"/>
        <v>0</v>
      </c>
      <c r="AH23" s="146">
        <f t="shared" si="14"/>
        <v>0</v>
      </c>
    </row>
    <row r="24" spans="1:34" ht="15.75" thickBot="1" x14ac:dyDescent="0.3">
      <c r="A24" s="134">
        <v>18</v>
      </c>
      <c r="B24" s="348" t="s">
        <v>70</v>
      </c>
      <c r="C24" s="156" t="s">
        <v>71</v>
      </c>
      <c r="D24" s="14">
        <v>5</v>
      </c>
      <c r="E24" s="14">
        <v>0</v>
      </c>
      <c r="F24" s="14">
        <f t="shared" si="0"/>
        <v>5</v>
      </c>
      <c r="G24" s="14">
        <v>5</v>
      </c>
      <c r="H24" s="14">
        <v>0</v>
      </c>
      <c r="I24" s="14">
        <f t="shared" si="1"/>
        <v>5</v>
      </c>
      <c r="J24" s="14">
        <f t="shared" si="2"/>
        <v>10</v>
      </c>
      <c r="K24" s="156" t="str">
        <f t="shared" si="3"/>
        <v>LCC</v>
      </c>
      <c r="L24" s="2">
        <v>4</v>
      </c>
      <c r="M24" s="333">
        <v>0</v>
      </c>
      <c r="N24" s="333">
        <f t="shared" si="4"/>
        <v>4</v>
      </c>
      <c r="O24" s="333">
        <v>4</v>
      </c>
      <c r="P24" s="333">
        <v>1</v>
      </c>
      <c r="Q24" s="333">
        <f t="shared" si="5"/>
        <v>5</v>
      </c>
      <c r="R24" s="333">
        <f t="shared" si="6"/>
        <v>9</v>
      </c>
      <c r="S24" s="156" t="str">
        <f t="shared" si="7"/>
        <v>LCC</v>
      </c>
      <c r="T24" s="333">
        <v>4</v>
      </c>
      <c r="U24" s="333">
        <v>0</v>
      </c>
      <c r="V24" s="333">
        <f t="shared" si="8"/>
        <v>4</v>
      </c>
      <c r="W24" s="333">
        <v>3</v>
      </c>
      <c r="X24" s="333">
        <v>3</v>
      </c>
      <c r="Y24" s="333">
        <f t="shared" si="9"/>
        <v>6</v>
      </c>
      <c r="Z24" s="333">
        <f t="shared" si="10"/>
        <v>10</v>
      </c>
      <c r="AA24" s="156" t="str">
        <f t="shared" si="11"/>
        <v>LCC</v>
      </c>
      <c r="AB24" s="275">
        <v>4</v>
      </c>
      <c r="AC24" s="360">
        <v>0</v>
      </c>
      <c r="AD24" s="275">
        <f t="shared" si="12"/>
        <v>4</v>
      </c>
      <c r="AE24" s="275">
        <v>0</v>
      </c>
      <c r="AF24" s="275">
        <v>2</v>
      </c>
      <c r="AG24" s="275">
        <f t="shared" si="13"/>
        <v>2</v>
      </c>
      <c r="AH24" s="159">
        <f t="shared" si="14"/>
        <v>6</v>
      </c>
    </row>
    <row r="25" spans="1:34" x14ac:dyDescent="0.25">
      <c r="A25" s="134">
        <v>19</v>
      </c>
      <c r="B25" s="351" t="s">
        <v>72</v>
      </c>
      <c r="C25" s="154" t="s">
        <v>73</v>
      </c>
      <c r="D25" s="333">
        <v>0</v>
      </c>
      <c r="E25" s="333">
        <v>0</v>
      </c>
      <c r="F25" s="333">
        <f t="shared" si="0"/>
        <v>0</v>
      </c>
      <c r="G25" s="333">
        <v>0</v>
      </c>
      <c r="H25" s="333">
        <v>0</v>
      </c>
      <c r="I25" s="333">
        <f t="shared" si="1"/>
        <v>0</v>
      </c>
      <c r="J25" s="333">
        <f t="shared" si="2"/>
        <v>0</v>
      </c>
      <c r="K25" s="154" t="str">
        <f t="shared" si="3"/>
        <v>Alytaus</v>
      </c>
      <c r="L25" s="249">
        <v>0</v>
      </c>
      <c r="M25" s="249">
        <v>0</v>
      </c>
      <c r="N25" s="249">
        <f t="shared" si="4"/>
        <v>0</v>
      </c>
      <c r="O25" s="249">
        <v>0</v>
      </c>
      <c r="P25" s="249">
        <v>2</v>
      </c>
      <c r="Q25" s="249">
        <f t="shared" si="5"/>
        <v>2</v>
      </c>
      <c r="R25" s="249">
        <f t="shared" si="6"/>
        <v>2</v>
      </c>
      <c r="S25" s="154" t="str">
        <f t="shared" si="7"/>
        <v>Alytaus</v>
      </c>
      <c r="T25" s="249">
        <v>5</v>
      </c>
      <c r="U25" s="249">
        <v>0</v>
      </c>
      <c r="V25" s="249">
        <f t="shared" si="8"/>
        <v>5</v>
      </c>
      <c r="W25" s="249">
        <v>11</v>
      </c>
      <c r="X25" s="249">
        <v>5</v>
      </c>
      <c r="Y25" s="249">
        <f t="shared" si="9"/>
        <v>16</v>
      </c>
      <c r="Z25" s="249">
        <f t="shared" si="10"/>
        <v>21</v>
      </c>
      <c r="AA25" s="154" t="str">
        <f t="shared" si="11"/>
        <v>Alytaus</v>
      </c>
      <c r="AB25" s="361">
        <v>0</v>
      </c>
      <c r="AC25" s="341">
        <v>0</v>
      </c>
      <c r="AD25" s="361">
        <f t="shared" si="12"/>
        <v>0</v>
      </c>
      <c r="AE25" s="361">
        <v>0</v>
      </c>
      <c r="AF25" s="361">
        <v>2</v>
      </c>
      <c r="AG25" s="361">
        <f t="shared" si="13"/>
        <v>2</v>
      </c>
      <c r="AH25" s="275">
        <f t="shared" si="14"/>
        <v>2</v>
      </c>
    </row>
    <row r="26" spans="1:34" x14ac:dyDescent="0.25">
      <c r="A26" s="134">
        <v>20</v>
      </c>
      <c r="B26" s="346" t="s">
        <v>74</v>
      </c>
      <c r="C26" s="355" t="s">
        <v>75</v>
      </c>
      <c r="D26" s="2">
        <v>5</v>
      </c>
      <c r="E26" s="2">
        <v>0</v>
      </c>
      <c r="F26" s="2">
        <f t="shared" si="0"/>
        <v>5</v>
      </c>
      <c r="G26" s="2">
        <v>10</v>
      </c>
      <c r="H26" s="2">
        <v>5</v>
      </c>
      <c r="I26" s="2">
        <f t="shared" si="1"/>
        <v>15</v>
      </c>
      <c r="J26" s="2">
        <f t="shared" si="2"/>
        <v>20</v>
      </c>
      <c r="K26" s="165" t="str">
        <f t="shared" si="3"/>
        <v>KAUKO</v>
      </c>
      <c r="L26" s="2">
        <v>5</v>
      </c>
      <c r="M26" s="2">
        <v>0</v>
      </c>
      <c r="N26" s="2">
        <f t="shared" si="4"/>
        <v>5</v>
      </c>
      <c r="O26" s="2">
        <v>13</v>
      </c>
      <c r="P26" s="2">
        <v>11</v>
      </c>
      <c r="Q26" s="2">
        <f t="shared" si="5"/>
        <v>24</v>
      </c>
      <c r="R26" s="2">
        <f t="shared" si="6"/>
        <v>29</v>
      </c>
      <c r="S26" s="165" t="str">
        <f t="shared" si="7"/>
        <v>KAUKO</v>
      </c>
      <c r="T26" s="2">
        <v>0</v>
      </c>
      <c r="U26" s="2">
        <v>0</v>
      </c>
      <c r="V26" s="2">
        <f t="shared" si="8"/>
        <v>0</v>
      </c>
      <c r="W26" s="2">
        <v>0</v>
      </c>
      <c r="X26" s="2">
        <v>0</v>
      </c>
      <c r="Y26" s="2">
        <f t="shared" si="9"/>
        <v>0</v>
      </c>
      <c r="Z26" s="2">
        <f t="shared" si="10"/>
        <v>0</v>
      </c>
      <c r="AA26" s="165" t="str">
        <f t="shared" si="11"/>
        <v>KAUKO</v>
      </c>
      <c r="AB26" s="146">
        <v>8</v>
      </c>
      <c r="AC26" s="146">
        <v>0</v>
      </c>
      <c r="AD26" s="146">
        <f t="shared" si="12"/>
        <v>8</v>
      </c>
      <c r="AE26" s="146">
        <v>9</v>
      </c>
      <c r="AF26" s="146">
        <v>3</v>
      </c>
      <c r="AG26" s="146">
        <f t="shared" si="13"/>
        <v>12</v>
      </c>
      <c r="AH26" s="146">
        <f t="shared" si="14"/>
        <v>20</v>
      </c>
    </row>
    <row r="27" spans="1:34" x14ac:dyDescent="0.25">
      <c r="A27" s="134">
        <v>21</v>
      </c>
      <c r="B27" s="346" t="s">
        <v>76</v>
      </c>
      <c r="C27" s="355" t="s">
        <v>77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2">
        <f t="shared" si="1"/>
        <v>0</v>
      </c>
      <c r="J27" s="2">
        <f t="shared" si="2"/>
        <v>0</v>
      </c>
      <c r="K27" s="165" t="str">
        <f t="shared" si="3"/>
        <v>KMAIK</v>
      </c>
      <c r="L27" s="2">
        <v>0</v>
      </c>
      <c r="M27" s="2">
        <v>0</v>
      </c>
      <c r="N27" s="2">
        <f t="shared" si="4"/>
        <v>0</v>
      </c>
      <c r="O27" s="2">
        <v>0</v>
      </c>
      <c r="P27" s="2">
        <v>0</v>
      </c>
      <c r="Q27" s="2">
        <f t="shared" si="5"/>
        <v>0</v>
      </c>
      <c r="R27" s="2">
        <f t="shared" si="6"/>
        <v>0</v>
      </c>
      <c r="S27" s="165" t="str">
        <f t="shared" si="7"/>
        <v>KMAIK</v>
      </c>
      <c r="T27" s="2">
        <v>0</v>
      </c>
      <c r="U27" s="2">
        <v>0</v>
      </c>
      <c r="V27" s="2">
        <f t="shared" si="8"/>
        <v>0</v>
      </c>
      <c r="W27" s="2">
        <v>0</v>
      </c>
      <c r="X27" s="2">
        <v>0</v>
      </c>
      <c r="Y27" s="2">
        <f t="shared" si="9"/>
        <v>0</v>
      </c>
      <c r="Z27" s="2">
        <f t="shared" si="10"/>
        <v>0</v>
      </c>
      <c r="AA27" s="165" t="str">
        <f t="shared" si="11"/>
        <v>KMAIK</v>
      </c>
      <c r="AB27" s="146">
        <v>0</v>
      </c>
      <c r="AC27" s="146">
        <v>0</v>
      </c>
      <c r="AD27" s="146">
        <f t="shared" si="12"/>
        <v>0</v>
      </c>
      <c r="AE27" s="146">
        <v>0</v>
      </c>
      <c r="AF27" s="146">
        <v>0</v>
      </c>
      <c r="AG27" s="146">
        <f t="shared" si="13"/>
        <v>0</v>
      </c>
      <c r="AH27" s="146">
        <f t="shared" si="14"/>
        <v>0</v>
      </c>
    </row>
    <row r="28" spans="1:34" x14ac:dyDescent="0.25">
      <c r="A28" s="134">
        <v>22</v>
      </c>
      <c r="B28" s="346" t="s">
        <v>78</v>
      </c>
      <c r="C28" s="355" t="s">
        <v>79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2">
        <f t="shared" si="1"/>
        <v>0</v>
      </c>
      <c r="J28" s="2">
        <f t="shared" si="2"/>
        <v>0</v>
      </c>
      <c r="K28" s="165" t="str">
        <f t="shared" si="3"/>
        <v>KTK</v>
      </c>
      <c r="L28" s="2">
        <v>0</v>
      </c>
      <c r="M28" s="2">
        <v>0</v>
      </c>
      <c r="N28" s="2">
        <f t="shared" si="4"/>
        <v>0</v>
      </c>
      <c r="O28" s="2">
        <v>0</v>
      </c>
      <c r="P28" s="2">
        <v>0</v>
      </c>
      <c r="Q28" s="2">
        <f t="shared" si="5"/>
        <v>0</v>
      </c>
      <c r="R28" s="2">
        <f t="shared" si="6"/>
        <v>0</v>
      </c>
      <c r="S28" s="165" t="str">
        <f t="shared" si="7"/>
        <v>KTK</v>
      </c>
      <c r="T28" s="2">
        <v>3</v>
      </c>
      <c r="U28" s="2">
        <v>0</v>
      </c>
      <c r="V28" s="2">
        <f t="shared" si="8"/>
        <v>3</v>
      </c>
      <c r="W28" s="2">
        <v>3</v>
      </c>
      <c r="X28" s="2">
        <v>0</v>
      </c>
      <c r="Y28" s="2">
        <f t="shared" si="9"/>
        <v>3</v>
      </c>
      <c r="Z28" s="2">
        <f t="shared" si="10"/>
        <v>6</v>
      </c>
      <c r="AA28" s="165" t="str">
        <f t="shared" si="11"/>
        <v>KTK</v>
      </c>
      <c r="AB28" s="146">
        <v>0</v>
      </c>
      <c r="AC28" s="146">
        <v>0</v>
      </c>
      <c r="AD28" s="146">
        <f t="shared" si="12"/>
        <v>0</v>
      </c>
      <c r="AE28" s="146">
        <v>0</v>
      </c>
      <c r="AF28" s="146">
        <v>0</v>
      </c>
      <c r="AG28" s="146">
        <f t="shared" si="13"/>
        <v>0</v>
      </c>
      <c r="AH28" s="146">
        <f t="shared" si="14"/>
        <v>0</v>
      </c>
    </row>
    <row r="29" spans="1:34" x14ac:dyDescent="0.25">
      <c r="A29" s="134">
        <v>23</v>
      </c>
      <c r="B29" s="346" t="s">
        <v>80</v>
      </c>
      <c r="C29" s="355" t="s">
        <v>81</v>
      </c>
      <c r="D29" s="2">
        <v>0</v>
      </c>
      <c r="E29" s="2">
        <v>0</v>
      </c>
      <c r="F29" s="2">
        <f t="shared" si="0"/>
        <v>0</v>
      </c>
      <c r="G29" s="2">
        <v>0</v>
      </c>
      <c r="H29" s="2">
        <v>0</v>
      </c>
      <c r="I29" s="2">
        <f t="shared" si="1"/>
        <v>0</v>
      </c>
      <c r="J29" s="2">
        <f t="shared" si="2"/>
        <v>0</v>
      </c>
      <c r="K29" s="165" t="str">
        <f t="shared" si="3"/>
        <v>KVK</v>
      </c>
      <c r="L29" s="2">
        <v>0</v>
      </c>
      <c r="M29" s="2">
        <v>0</v>
      </c>
      <c r="N29" s="2">
        <f t="shared" si="4"/>
        <v>0</v>
      </c>
      <c r="O29" s="2">
        <v>0</v>
      </c>
      <c r="P29" s="2">
        <v>0</v>
      </c>
      <c r="Q29" s="2">
        <f t="shared" si="5"/>
        <v>0</v>
      </c>
      <c r="R29" s="2">
        <f t="shared" si="6"/>
        <v>0</v>
      </c>
      <c r="S29" s="165" t="str">
        <f t="shared" si="7"/>
        <v>KVK</v>
      </c>
      <c r="T29" s="2">
        <v>1</v>
      </c>
      <c r="U29" s="2">
        <v>0</v>
      </c>
      <c r="V29" s="2">
        <f t="shared" si="8"/>
        <v>1</v>
      </c>
      <c r="W29" s="2">
        <v>2</v>
      </c>
      <c r="X29" s="2">
        <v>0</v>
      </c>
      <c r="Y29" s="2">
        <f t="shared" si="9"/>
        <v>2</v>
      </c>
      <c r="Z29" s="2">
        <f t="shared" si="10"/>
        <v>3</v>
      </c>
      <c r="AA29" s="165" t="str">
        <f t="shared" si="11"/>
        <v>KVK</v>
      </c>
      <c r="AB29" s="146">
        <v>0</v>
      </c>
      <c r="AC29" s="146">
        <v>0</v>
      </c>
      <c r="AD29" s="146">
        <f t="shared" si="12"/>
        <v>0</v>
      </c>
      <c r="AE29" s="146">
        <v>0</v>
      </c>
      <c r="AF29" s="146">
        <v>0</v>
      </c>
      <c r="AG29" s="146">
        <f t="shared" si="13"/>
        <v>0</v>
      </c>
      <c r="AH29" s="146">
        <f t="shared" si="14"/>
        <v>0</v>
      </c>
    </row>
    <row r="30" spans="1:34" x14ac:dyDescent="0.25">
      <c r="A30" s="134">
        <v>24</v>
      </c>
      <c r="B30" s="346" t="s">
        <v>82</v>
      </c>
      <c r="C30" s="355" t="s">
        <v>83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2">
        <f t="shared" si="1"/>
        <v>0</v>
      </c>
      <c r="J30" s="2">
        <f t="shared" si="2"/>
        <v>0</v>
      </c>
      <c r="K30" s="165" t="str">
        <f t="shared" si="3"/>
        <v>LAJM</v>
      </c>
      <c r="L30" s="2">
        <v>3</v>
      </c>
      <c r="M30" s="2">
        <v>0</v>
      </c>
      <c r="N30" s="2">
        <f t="shared" si="4"/>
        <v>3</v>
      </c>
      <c r="O30" s="2">
        <v>2</v>
      </c>
      <c r="P30" s="2">
        <v>1</v>
      </c>
      <c r="Q30" s="2">
        <f t="shared" si="5"/>
        <v>3</v>
      </c>
      <c r="R30" s="2">
        <f t="shared" si="6"/>
        <v>6</v>
      </c>
      <c r="S30" s="165" t="str">
        <f t="shared" si="7"/>
        <v>LAJM</v>
      </c>
      <c r="T30" s="2">
        <v>0</v>
      </c>
      <c r="U30" s="2">
        <v>0</v>
      </c>
      <c r="V30" s="2">
        <f t="shared" si="8"/>
        <v>0</v>
      </c>
      <c r="W30" s="2">
        <v>0</v>
      </c>
      <c r="X30" s="2">
        <v>0</v>
      </c>
      <c r="Y30" s="2">
        <f t="shared" si="9"/>
        <v>0</v>
      </c>
      <c r="Z30" s="2">
        <f t="shared" si="10"/>
        <v>0</v>
      </c>
      <c r="AA30" s="165" t="str">
        <f t="shared" si="11"/>
        <v>LAJM</v>
      </c>
      <c r="AB30" s="146">
        <v>2</v>
      </c>
      <c r="AC30" s="146">
        <v>0</v>
      </c>
      <c r="AD30" s="146">
        <f t="shared" si="12"/>
        <v>2</v>
      </c>
      <c r="AE30" s="146">
        <v>0</v>
      </c>
      <c r="AF30" s="146">
        <v>0</v>
      </c>
      <c r="AG30" s="146">
        <f t="shared" si="13"/>
        <v>0</v>
      </c>
      <c r="AH30" s="146">
        <f t="shared" si="14"/>
        <v>2</v>
      </c>
    </row>
    <row r="31" spans="1:34" x14ac:dyDescent="0.25">
      <c r="A31" s="134">
        <v>25</v>
      </c>
      <c r="B31" s="346" t="s">
        <v>84</v>
      </c>
      <c r="C31" s="355" t="s">
        <v>85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2">
        <f t="shared" si="1"/>
        <v>0</v>
      </c>
      <c r="J31" s="2">
        <f t="shared" si="2"/>
        <v>0</v>
      </c>
      <c r="K31" s="165" t="str">
        <f t="shared" si="3"/>
        <v>MARKO</v>
      </c>
      <c r="L31" s="2">
        <v>0</v>
      </c>
      <c r="M31" s="2">
        <v>0</v>
      </c>
      <c r="N31" s="2">
        <f t="shared" si="4"/>
        <v>0</v>
      </c>
      <c r="O31" s="2">
        <v>0</v>
      </c>
      <c r="P31" s="2">
        <v>0</v>
      </c>
      <c r="Q31" s="2">
        <f t="shared" si="5"/>
        <v>0</v>
      </c>
      <c r="R31" s="2">
        <f t="shared" si="6"/>
        <v>0</v>
      </c>
      <c r="S31" s="165" t="str">
        <f t="shared" si="7"/>
        <v>MARKO</v>
      </c>
      <c r="T31" s="2">
        <v>0</v>
      </c>
      <c r="U31" s="2">
        <v>0</v>
      </c>
      <c r="V31" s="2">
        <f t="shared" si="8"/>
        <v>0</v>
      </c>
      <c r="W31" s="2">
        <v>0</v>
      </c>
      <c r="X31" s="2">
        <v>0</v>
      </c>
      <c r="Y31" s="2">
        <f t="shared" si="9"/>
        <v>0</v>
      </c>
      <c r="Z31" s="2">
        <f t="shared" si="10"/>
        <v>0</v>
      </c>
      <c r="AA31" s="165" t="str">
        <f t="shared" si="11"/>
        <v>MARKO</v>
      </c>
      <c r="AB31" s="146">
        <v>0</v>
      </c>
      <c r="AC31" s="146">
        <v>0</v>
      </c>
      <c r="AD31" s="146">
        <f t="shared" si="12"/>
        <v>0</v>
      </c>
      <c r="AE31" s="146">
        <v>0</v>
      </c>
      <c r="AF31" s="146">
        <v>0</v>
      </c>
      <c r="AG31" s="146">
        <f t="shared" si="13"/>
        <v>0</v>
      </c>
      <c r="AH31" s="146">
        <f t="shared" si="14"/>
        <v>0</v>
      </c>
    </row>
    <row r="32" spans="1:34" x14ac:dyDescent="0.25">
      <c r="A32" s="134">
        <v>26</v>
      </c>
      <c r="B32" s="346" t="s">
        <v>86</v>
      </c>
      <c r="C32" s="355" t="s">
        <v>87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2">
        <f t="shared" si="1"/>
        <v>0</v>
      </c>
      <c r="J32" s="2">
        <f t="shared" si="2"/>
        <v>0</v>
      </c>
      <c r="K32" s="165" t="str">
        <f t="shared" si="3"/>
        <v>PANKO</v>
      </c>
      <c r="L32" s="2">
        <v>0</v>
      </c>
      <c r="M32" s="2">
        <v>0</v>
      </c>
      <c r="N32" s="2">
        <f t="shared" si="4"/>
        <v>0</v>
      </c>
      <c r="O32" s="2">
        <v>0</v>
      </c>
      <c r="P32" s="2">
        <v>0</v>
      </c>
      <c r="Q32" s="2">
        <f t="shared" si="5"/>
        <v>0</v>
      </c>
      <c r="R32" s="2">
        <f t="shared" si="6"/>
        <v>0</v>
      </c>
      <c r="S32" s="165" t="str">
        <f t="shared" si="7"/>
        <v>PANKO</v>
      </c>
      <c r="T32" s="2">
        <v>0</v>
      </c>
      <c r="U32" s="2">
        <v>0</v>
      </c>
      <c r="V32" s="2">
        <f t="shared" si="8"/>
        <v>0</v>
      </c>
      <c r="W32" s="2">
        <v>2</v>
      </c>
      <c r="X32" s="2">
        <v>0</v>
      </c>
      <c r="Y32" s="2">
        <f t="shared" si="9"/>
        <v>2</v>
      </c>
      <c r="Z32" s="2">
        <f t="shared" si="10"/>
        <v>2</v>
      </c>
      <c r="AA32" s="165" t="str">
        <f t="shared" si="11"/>
        <v>PANKO</v>
      </c>
      <c r="AB32" s="146">
        <v>0</v>
      </c>
      <c r="AC32" s="146">
        <v>0</v>
      </c>
      <c r="AD32" s="146">
        <f t="shared" si="12"/>
        <v>0</v>
      </c>
      <c r="AE32" s="146">
        <v>0</v>
      </c>
      <c r="AF32" s="146">
        <v>0</v>
      </c>
      <c r="AG32" s="146">
        <f t="shared" si="13"/>
        <v>0</v>
      </c>
      <c r="AH32" s="146">
        <f t="shared" si="14"/>
        <v>0</v>
      </c>
    </row>
    <row r="33" spans="1:34" x14ac:dyDescent="0.25">
      <c r="A33" s="134">
        <v>27</v>
      </c>
      <c r="B33" s="346" t="s">
        <v>88</v>
      </c>
      <c r="C33" s="355" t="s">
        <v>89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2">
        <f t="shared" si="1"/>
        <v>0</v>
      </c>
      <c r="J33" s="2">
        <f t="shared" si="2"/>
        <v>0</v>
      </c>
      <c r="K33" s="165" t="str">
        <f t="shared" si="3"/>
        <v>ŠVK</v>
      </c>
      <c r="L33" s="2">
        <v>1</v>
      </c>
      <c r="M33" s="2">
        <v>0</v>
      </c>
      <c r="N33" s="2">
        <f t="shared" si="4"/>
        <v>1</v>
      </c>
      <c r="O33" s="2">
        <v>1</v>
      </c>
      <c r="P33" s="2">
        <v>1</v>
      </c>
      <c r="Q33" s="2">
        <f t="shared" si="5"/>
        <v>2</v>
      </c>
      <c r="R33" s="2">
        <f t="shared" si="6"/>
        <v>3</v>
      </c>
      <c r="S33" s="165" t="str">
        <f t="shared" si="7"/>
        <v>ŠVK</v>
      </c>
      <c r="T33" s="2">
        <v>4</v>
      </c>
      <c r="U33" s="2">
        <v>0</v>
      </c>
      <c r="V33" s="2">
        <f t="shared" si="8"/>
        <v>4</v>
      </c>
      <c r="W33" s="2">
        <v>6</v>
      </c>
      <c r="X33" s="2">
        <v>5</v>
      </c>
      <c r="Y33" s="2">
        <f t="shared" si="9"/>
        <v>11</v>
      </c>
      <c r="Z33" s="2">
        <f t="shared" si="10"/>
        <v>15</v>
      </c>
      <c r="AA33" s="165" t="str">
        <f t="shared" si="11"/>
        <v>ŠVK</v>
      </c>
      <c r="AB33" s="146">
        <v>3</v>
      </c>
      <c r="AC33" s="146">
        <v>0</v>
      </c>
      <c r="AD33" s="146">
        <f t="shared" si="12"/>
        <v>3</v>
      </c>
      <c r="AE33" s="146">
        <v>3</v>
      </c>
      <c r="AF33" s="146">
        <v>4</v>
      </c>
      <c r="AG33" s="146">
        <f t="shared" si="13"/>
        <v>7</v>
      </c>
      <c r="AH33" s="146">
        <f t="shared" si="14"/>
        <v>10</v>
      </c>
    </row>
    <row r="34" spans="1:34" x14ac:dyDescent="0.25">
      <c r="A34" s="134">
        <v>28</v>
      </c>
      <c r="B34" s="346" t="s">
        <v>90</v>
      </c>
      <c r="C34" s="355" t="s">
        <v>91</v>
      </c>
      <c r="D34" s="2">
        <v>4</v>
      </c>
      <c r="E34" s="2">
        <v>0</v>
      </c>
      <c r="F34" s="2">
        <f t="shared" si="0"/>
        <v>4</v>
      </c>
      <c r="G34" s="2">
        <v>3</v>
      </c>
      <c r="H34" s="2">
        <v>0</v>
      </c>
      <c r="I34" s="2">
        <f t="shared" si="1"/>
        <v>3</v>
      </c>
      <c r="J34" s="2">
        <f t="shared" si="2"/>
        <v>7</v>
      </c>
      <c r="K34" s="165" t="str">
        <f t="shared" si="3"/>
        <v>Utenos</v>
      </c>
      <c r="L34" s="2">
        <v>4</v>
      </c>
      <c r="M34" s="2">
        <v>0</v>
      </c>
      <c r="N34" s="2">
        <f t="shared" si="4"/>
        <v>4</v>
      </c>
      <c r="O34" s="2">
        <v>6</v>
      </c>
      <c r="P34" s="2">
        <v>3</v>
      </c>
      <c r="Q34" s="2">
        <f t="shared" si="5"/>
        <v>9</v>
      </c>
      <c r="R34" s="2">
        <f t="shared" si="6"/>
        <v>13</v>
      </c>
      <c r="S34" s="165" t="str">
        <f t="shared" si="7"/>
        <v>Utenos</v>
      </c>
      <c r="T34" s="2">
        <v>5</v>
      </c>
      <c r="U34" s="2">
        <v>0</v>
      </c>
      <c r="V34" s="2">
        <f t="shared" si="8"/>
        <v>5</v>
      </c>
      <c r="W34" s="2">
        <v>12</v>
      </c>
      <c r="X34" s="2">
        <v>3</v>
      </c>
      <c r="Y34" s="2">
        <f t="shared" si="9"/>
        <v>15</v>
      </c>
      <c r="Z34" s="2">
        <f t="shared" si="10"/>
        <v>20</v>
      </c>
      <c r="AA34" s="165" t="str">
        <f t="shared" si="11"/>
        <v>Utenos</v>
      </c>
      <c r="AB34" s="146">
        <v>3</v>
      </c>
      <c r="AC34" s="146">
        <v>0</v>
      </c>
      <c r="AD34" s="146">
        <f t="shared" si="12"/>
        <v>3</v>
      </c>
      <c r="AE34" s="146">
        <v>3</v>
      </c>
      <c r="AF34" s="146">
        <v>4</v>
      </c>
      <c r="AG34" s="146">
        <f t="shared" si="13"/>
        <v>7</v>
      </c>
      <c r="AH34" s="146">
        <f t="shared" si="14"/>
        <v>10</v>
      </c>
    </row>
    <row r="35" spans="1:34" x14ac:dyDescent="0.25">
      <c r="A35" s="134">
        <v>29</v>
      </c>
      <c r="B35" s="346" t="s">
        <v>92</v>
      </c>
      <c r="C35" s="355" t="s">
        <v>93</v>
      </c>
      <c r="D35" s="2">
        <v>2</v>
      </c>
      <c r="E35" s="2">
        <v>0</v>
      </c>
      <c r="F35" s="2">
        <f t="shared" si="0"/>
        <v>2</v>
      </c>
      <c r="G35" s="2">
        <v>1</v>
      </c>
      <c r="H35" s="2">
        <v>0</v>
      </c>
      <c r="I35" s="2">
        <f t="shared" si="1"/>
        <v>1</v>
      </c>
      <c r="J35" s="2">
        <f t="shared" si="2"/>
        <v>3</v>
      </c>
      <c r="K35" s="165" t="str">
        <f t="shared" si="3"/>
        <v>VIKO</v>
      </c>
      <c r="L35" s="2">
        <v>0</v>
      </c>
      <c r="M35" s="2">
        <v>0</v>
      </c>
      <c r="N35" s="2">
        <f t="shared" si="4"/>
        <v>0</v>
      </c>
      <c r="O35" s="2">
        <v>2</v>
      </c>
      <c r="P35" s="2">
        <v>0</v>
      </c>
      <c r="Q35" s="2">
        <f t="shared" si="5"/>
        <v>2</v>
      </c>
      <c r="R35" s="2">
        <f t="shared" si="6"/>
        <v>2</v>
      </c>
      <c r="S35" s="165" t="str">
        <f t="shared" si="7"/>
        <v>VIKO</v>
      </c>
      <c r="T35" s="2">
        <v>0</v>
      </c>
      <c r="U35" s="2">
        <v>0</v>
      </c>
      <c r="V35" s="2">
        <f t="shared" si="8"/>
        <v>0</v>
      </c>
      <c r="W35" s="2">
        <v>9</v>
      </c>
      <c r="X35" s="2">
        <v>2</v>
      </c>
      <c r="Y35" s="2">
        <f t="shared" si="9"/>
        <v>11</v>
      </c>
      <c r="Z35" s="2">
        <f t="shared" si="10"/>
        <v>11</v>
      </c>
      <c r="AA35" s="165" t="str">
        <f t="shared" si="11"/>
        <v>VIKO</v>
      </c>
      <c r="AB35" s="146">
        <v>5</v>
      </c>
      <c r="AC35" s="146">
        <v>0</v>
      </c>
      <c r="AD35" s="146">
        <f t="shared" si="12"/>
        <v>5</v>
      </c>
      <c r="AE35" s="146">
        <v>9</v>
      </c>
      <c r="AF35" s="146">
        <v>4</v>
      </c>
      <c r="AG35" s="146">
        <f t="shared" si="13"/>
        <v>13</v>
      </c>
      <c r="AH35" s="146">
        <f t="shared" si="14"/>
        <v>18</v>
      </c>
    </row>
    <row r="36" spans="1:34" x14ac:dyDescent="0.25">
      <c r="A36" s="134">
        <v>30</v>
      </c>
      <c r="B36" s="346" t="s">
        <v>94</v>
      </c>
      <c r="C36" s="355" t="s">
        <v>95</v>
      </c>
      <c r="D36" s="2">
        <v>1</v>
      </c>
      <c r="E36" s="2">
        <v>0</v>
      </c>
      <c r="F36" s="2">
        <f t="shared" si="0"/>
        <v>1</v>
      </c>
      <c r="G36" s="2">
        <v>5</v>
      </c>
      <c r="H36" s="2">
        <v>1</v>
      </c>
      <c r="I36" s="2">
        <f t="shared" si="1"/>
        <v>6</v>
      </c>
      <c r="J36" s="2">
        <f t="shared" si="2"/>
        <v>7</v>
      </c>
      <c r="K36" s="165" t="str">
        <f t="shared" si="3"/>
        <v>VTDK</v>
      </c>
      <c r="L36" s="2">
        <v>0</v>
      </c>
      <c r="M36" s="2">
        <v>0</v>
      </c>
      <c r="N36" s="2">
        <f t="shared" si="4"/>
        <v>0</v>
      </c>
      <c r="O36" s="2">
        <v>11</v>
      </c>
      <c r="P36" s="2">
        <v>6</v>
      </c>
      <c r="Q36" s="2">
        <f t="shared" si="5"/>
        <v>17</v>
      </c>
      <c r="R36" s="2">
        <f t="shared" si="6"/>
        <v>17</v>
      </c>
      <c r="S36" s="165" t="str">
        <f t="shared" si="7"/>
        <v>VTDK</v>
      </c>
      <c r="T36" s="2">
        <v>0</v>
      </c>
      <c r="U36" s="2">
        <v>0</v>
      </c>
      <c r="V36" s="2">
        <f t="shared" si="8"/>
        <v>0</v>
      </c>
      <c r="W36" s="2">
        <v>0</v>
      </c>
      <c r="X36" s="2">
        <v>0</v>
      </c>
      <c r="Y36" s="2">
        <f t="shared" si="9"/>
        <v>0</v>
      </c>
      <c r="Z36" s="2">
        <f t="shared" si="10"/>
        <v>0</v>
      </c>
      <c r="AA36" s="165" t="str">
        <f t="shared" si="11"/>
        <v>VTDK</v>
      </c>
      <c r="AB36" s="146">
        <v>0</v>
      </c>
      <c r="AC36" s="146">
        <v>0</v>
      </c>
      <c r="AD36" s="146">
        <f t="shared" si="12"/>
        <v>0</v>
      </c>
      <c r="AE36" s="146">
        <v>6</v>
      </c>
      <c r="AF36" s="146">
        <v>2</v>
      </c>
      <c r="AG36" s="146">
        <f t="shared" si="13"/>
        <v>8</v>
      </c>
      <c r="AH36" s="146">
        <f t="shared" si="14"/>
        <v>8</v>
      </c>
    </row>
    <row r="37" spans="1:34" x14ac:dyDescent="0.25">
      <c r="A37" s="134">
        <v>31</v>
      </c>
      <c r="B37" s="346" t="s">
        <v>96</v>
      </c>
      <c r="C37" s="355" t="s">
        <v>97</v>
      </c>
      <c r="D37" s="2">
        <v>0</v>
      </c>
      <c r="E37" s="2">
        <v>0</v>
      </c>
      <c r="F37" s="2">
        <f t="shared" si="0"/>
        <v>0</v>
      </c>
      <c r="G37" s="2">
        <v>0</v>
      </c>
      <c r="H37" s="2">
        <v>0</v>
      </c>
      <c r="I37" s="2">
        <f t="shared" si="1"/>
        <v>0</v>
      </c>
      <c r="J37" s="2">
        <f t="shared" si="2"/>
        <v>0</v>
      </c>
      <c r="K37" s="165" t="str">
        <f t="shared" si="3"/>
        <v>ŽEMKO</v>
      </c>
      <c r="L37" s="2">
        <v>0</v>
      </c>
      <c r="M37" s="2">
        <v>0</v>
      </c>
      <c r="N37" s="2">
        <f t="shared" si="4"/>
        <v>0</v>
      </c>
      <c r="O37" s="2">
        <v>0</v>
      </c>
      <c r="P37" s="2">
        <v>0</v>
      </c>
      <c r="Q37" s="2">
        <f t="shared" si="5"/>
        <v>0</v>
      </c>
      <c r="R37" s="2">
        <f t="shared" si="6"/>
        <v>0</v>
      </c>
      <c r="S37" s="165" t="str">
        <f t="shared" si="7"/>
        <v>ŽEMKO</v>
      </c>
      <c r="T37" s="2">
        <v>0</v>
      </c>
      <c r="U37" s="2">
        <v>0</v>
      </c>
      <c r="V37" s="2">
        <f t="shared" si="8"/>
        <v>0</v>
      </c>
      <c r="W37" s="2">
        <v>0</v>
      </c>
      <c r="X37" s="2">
        <v>0</v>
      </c>
      <c r="Y37" s="2">
        <f t="shared" si="9"/>
        <v>0</v>
      </c>
      <c r="Z37" s="2">
        <f t="shared" si="10"/>
        <v>0</v>
      </c>
      <c r="AA37" s="165" t="str">
        <f t="shared" si="11"/>
        <v>ŽEMKO</v>
      </c>
      <c r="AB37" s="146">
        <v>0</v>
      </c>
      <c r="AC37" s="146">
        <v>0</v>
      </c>
      <c r="AD37" s="146">
        <f t="shared" si="12"/>
        <v>0</v>
      </c>
      <c r="AE37" s="146">
        <v>0</v>
      </c>
      <c r="AF37" s="146">
        <v>0</v>
      </c>
      <c r="AG37" s="146">
        <f t="shared" si="13"/>
        <v>0</v>
      </c>
      <c r="AH37" s="146">
        <f t="shared" si="14"/>
        <v>0</v>
      </c>
    </row>
    <row r="38" spans="1:34" x14ac:dyDescent="0.25">
      <c r="A38" s="134">
        <v>32</v>
      </c>
      <c r="B38" s="346" t="s">
        <v>98</v>
      </c>
      <c r="C38" s="355" t="s">
        <v>99</v>
      </c>
      <c r="D38" s="2">
        <v>0</v>
      </c>
      <c r="E38" s="2">
        <v>0</v>
      </c>
      <c r="F38" s="2">
        <f t="shared" si="0"/>
        <v>0</v>
      </c>
      <c r="G38" s="2">
        <v>0</v>
      </c>
      <c r="H38" s="2">
        <v>0</v>
      </c>
      <c r="I38" s="2">
        <f t="shared" si="1"/>
        <v>0</v>
      </c>
      <c r="J38" s="2">
        <f t="shared" si="2"/>
        <v>0</v>
      </c>
      <c r="K38" s="165" t="str">
        <f t="shared" si="3"/>
        <v>TTVAM</v>
      </c>
      <c r="L38" s="2">
        <v>0</v>
      </c>
      <c r="M38" s="2">
        <v>0</v>
      </c>
      <c r="N38" s="2">
        <f t="shared" si="4"/>
        <v>0</v>
      </c>
      <c r="O38" s="2">
        <v>0</v>
      </c>
      <c r="P38" s="2">
        <v>1</v>
      </c>
      <c r="Q38" s="2">
        <f t="shared" si="5"/>
        <v>1</v>
      </c>
      <c r="R38" s="2">
        <f t="shared" si="6"/>
        <v>1</v>
      </c>
      <c r="S38" s="165" t="str">
        <f t="shared" si="7"/>
        <v>TTVAM</v>
      </c>
      <c r="T38" s="2">
        <v>0</v>
      </c>
      <c r="U38" s="2">
        <v>0</v>
      </c>
      <c r="V38" s="2">
        <f t="shared" si="8"/>
        <v>0</v>
      </c>
      <c r="W38" s="2">
        <v>0</v>
      </c>
      <c r="X38" s="2">
        <v>0</v>
      </c>
      <c r="Y38" s="2">
        <f t="shared" si="9"/>
        <v>0</v>
      </c>
      <c r="Z38" s="2">
        <f t="shared" si="10"/>
        <v>0</v>
      </c>
      <c r="AA38" s="165" t="str">
        <f t="shared" si="11"/>
        <v>TTVAM</v>
      </c>
      <c r="AB38" s="146">
        <v>0</v>
      </c>
      <c r="AC38" s="146">
        <v>0</v>
      </c>
      <c r="AD38" s="146">
        <f t="shared" si="12"/>
        <v>0</v>
      </c>
      <c r="AE38" s="146">
        <v>0</v>
      </c>
      <c r="AF38" s="146">
        <v>0</v>
      </c>
      <c r="AG38" s="146">
        <f t="shared" si="13"/>
        <v>0</v>
      </c>
      <c r="AH38" s="146">
        <f t="shared" si="14"/>
        <v>0</v>
      </c>
    </row>
    <row r="39" spans="1:34" x14ac:dyDescent="0.25">
      <c r="A39" s="134">
        <v>33</v>
      </c>
      <c r="B39" s="346" t="s">
        <v>100</v>
      </c>
      <c r="C39" s="355" t="s">
        <v>101</v>
      </c>
      <c r="D39" s="2">
        <v>0</v>
      </c>
      <c r="E39" s="2">
        <v>0</v>
      </c>
      <c r="F39" s="2">
        <f t="shared" si="0"/>
        <v>0</v>
      </c>
      <c r="G39" s="2">
        <v>0</v>
      </c>
      <c r="H39" s="2">
        <v>0</v>
      </c>
      <c r="I39" s="2">
        <f t="shared" si="1"/>
        <v>0</v>
      </c>
      <c r="J39" s="2">
        <f t="shared" si="2"/>
        <v>0</v>
      </c>
      <c r="K39" s="165" t="str">
        <f t="shared" si="3"/>
        <v>ŠvILK</v>
      </c>
      <c r="L39" s="2">
        <v>0</v>
      </c>
      <c r="M39" s="2">
        <v>0</v>
      </c>
      <c r="N39" s="2">
        <f t="shared" si="4"/>
        <v>0</v>
      </c>
      <c r="O39" s="2">
        <v>0</v>
      </c>
      <c r="P39" s="2">
        <v>0</v>
      </c>
      <c r="Q39" s="2">
        <f t="shared" si="5"/>
        <v>0</v>
      </c>
      <c r="R39" s="2">
        <f t="shared" si="6"/>
        <v>0</v>
      </c>
      <c r="S39" s="165" t="str">
        <f t="shared" si="7"/>
        <v>ŠvILK</v>
      </c>
      <c r="T39" s="2">
        <v>0</v>
      </c>
      <c r="U39" s="2">
        <v>0</v>
      </c>
      <c r="V39" s="2">
        <f t="shared" si="8"/>
        <v>0</v>
      </c>
      <c r="W39" s="2">
        <v>0</v>
      </c>
      <c r="X39" s="2">
        <v>0</v>
      </c>
      <c r="Y39" s="2">
        <f t="shared" si="9"/>
        <v>0</v>
      </c>
      <c r="Z39" s="2">
        <f t="shared" si="10"/>
        <v>0</v>
      </c>
      <c r="AA39" s="165" t="str">
        <f t="shared" si="11"/>
        <v>ŠvILK</v>
      </c>
      <c r="AB39" s="146">
        <v>0</v>
      </c>
      <c r="AC39" s="146">
        <v>0</v>
      </c>
      <c r="AD39" s="146">
        <f t="shared" si="12"/>
        <v>0</v>
      </c>
      <c r="AE39" s="146">
        <v>0</v>
      </c>
      <c r="AF39" s="146">
        <v>0</v>
      </c>
      <c r="AG39" s="146">
        <f t="shared" si="13"/>
        <v>0</v>
      </c>
      <c r="AH39" s="146">
        <f t="shared" si="14"/>
        <v>0</v>
      </c>
    </row>
    <row r="40" spans="1:34" x14ac:dyDescent="0.25">
      <c r="A40" s="134">
        <v>34</v>
      </c>
      <c r="B40" s="346" t="s">
        <v>116</v>
      </c>
      <c r="C40" s="355" t="s">
        <v>102</v>
      </c>
      <c r="D40" s="2">
        <v>0</v>
      </c>
      <c r="E40" s="2">
        <v>0</v>
      </c>
      <c r="F40" s="2">
        <f t="shared" si="0"/>
        <v>0</v>
      </c>
      <c r="G40" s="2">
        <v>0</v>
      </c>
      <c r="H40" s="2">
        <v>0</v>
      </c>
      <c r="I40" s="2">
        <f t="shared" si="1"/>
        <v>0</v>
      </c>
      <c r="J40" s="2">
        <f t="shared" si="2"/>
        <v>0</v>
      </c>
      <c r="K40" s="165" t="str">
        <f t="shared" si="3"/>
        <v>GAVM</v>
      </c>
      <c r="L40" s="2">
        <v>0</v>
      </c>
      <c r="M40" s="2">
        <v>0</v>
      </c>
      <c r="N40" s="2">
        <f t="shared" si="4"/>
        <v>0</v>
      </c>
      <c r="O40" s="2">
        <v>0</v>
      </c>
      <c r="P40" s="2">
        <v>0</v>
      </c>
      <c r="Q40" s="2">
        <f t="shared" si="5"/>
        <v>0</v>
      </c>
      <c r="R40" s="2">
        <f t="shared" si="6"/>
        <v>0</v>
      </c>
      <c r="S40" s="165" t="str">
        <f t="shared" si="7"/>
        <v>GAVM</v>
      </c>
      <c r="T40" s="2">
        <v>0</v>
      </c>
      <c r="U40" s="2">
        <v>0</v>
      </c>
      <c r="V40" s="2">
        <f t="shared" si="8"/>
        <v>0</v>
      </c>
      <c r="W40" s="2">
        <v>0</v>
      </c>
      <c r="X40" s="2">
        <v>0</v>
      </c>
      <c r="Y40" s="2">
        <f t="shared" si="9"/>
        <v>0</v>
      </c>
      <c r="Z40" s="2">
        <f t="shared" si="10"/>
        <v>0</v>
      </c>
      <c r="AA40" s="165" t="str">
        <f t="shared" si="11"/>
        <v>GAVM</v>
      </c>
      <c r="AB40" s="146">
        <v>0</v>
      </c>
      <c r="AC40" s="146">
        <v>0</v>
      </c>
      <c r="AD40" s="146">
        <f t="shared" si="12"/>
        <v>0</v>
      </c>
      <c r="AE40" s="146">
        <v>0</v>
      </c>
      <c r="AF40" s="146">
        <v>0</v>
      </c>
      <c r="AG40" s="146">
        <f t="shared" si="13"/>
        <v>0</v>
      </c>
      <c r="AH40" s="146">
        <f t="shared" si="14"/>
        <v>0</v>
      </c>
    </row>
    <row r="41" spans="1:34" x14ac:dyDescent="0.25">
      <c r="A41" s="134">
        <v>35</v>
      </c>
      <c r="B41" s="346" t="s">
        <v>103</v>
      </c>
      <c r="C41" s="355" t="s">
        <v>130</v>
      </c>
      <c r="D41" s="2">
        <v>0</v>
      </c>
      <c r="E41" s="2">
        <v>0</v>
      </c>
      <c r="F41" s="2">
        <f t="shared" si="0"/>
        <v>0</v>
      </c>
      <c r="G41" s="2">
        <v>0</v>
      </c>
      <c r="H41" s="2">
        <v>0</v>
      </c>
      <c r="I41" s="2">
        <f t="shared" si="1"/>
        <v>0</v>
      </c>
      <c r="J41" s="2">
        <f t="shared" si="2"/>
        <v>0</v>
      </c>
      <c r="K41" s="165" t="str">
        <f t="shared" si="3"/>
        <v>Kolpingas</v>
      </c>
      <c r="L41" s="2">
        <v>0</v>
      </c>
      <c r="M41" s="2">
        <v>0</v>
      </c>
      <c r="N41" s="2">
        <f t="shared" si="4"/>
        <v>0</v>
      </c>
      <c r="O41" s="2">
        <v>0</v>
      </c>
      <c r="P41" s="2">
        <v>0</v>
      </c>
      <c r="Q41" s="2">
        <f t="shared" si="5"/>
        <v>0</v>
      </c>
      <c r="R41" s="2">
        <f t="shared" si="6"/>
        <v>0</v>
      </c>
      <c r="S41" s="165" t="str">
        <f t="shared" si="7"/>
        <v>Kolpingas</v>
      </c>
      <c r="T41" s="2">
        <v>5</v>
      </c>
      <c r="U41" s="2">
        <v>0</v>
      </c>
      <c r="V41" s="2">
        <f t="shared" si="8"/>
        <v>5</v>
      </c>
      <c r="W41" s="2">
        <v>3</v>
      </c>
      <c r="X41" s="2">
        <v>2</v>
      </c>
      <c r="Y41" s="2">
        <f t="shared" si="9"/>
        <v>5</v>
      </c>
      <c r="Z41" s="2">
        <f t="shared" si="10"/>
        <v>10</v>
      </c>
      <c r="AA41" s="165" t="str">
        <f t="shared" si="11"/>
        <v>Kolpingas</v>
      </c>
      <c r="AB41" s="146">
        <v>0</v>
      </c>
      <c r="AC41" s="146">
        <v>0</v>
      </c>
      <c r="AD41" s="146">
        <f t="shared" si="12"/>
        <v>0</v>
      </c>
      <c r="AE41" s="146">
        <v>0</v>
      </c>
      <c r="AF41" s="146">
        <v>0</v>
      </c>
      <c r="AG41" s="146">
        <f t="shared" si="13"/>
        <v>0</v>
      </c>
      <c r="AH41" s="146">
        <f t="shared" si="14"/>
        <v>0</v>
      </c>
    </row>
    <row r="42" spans="1:34" x14ac:dyDescent="0.25">
      <c r="A42" s="134">
        <v>36</v>
      </c>
      <c r="B42" s="346" t="s">
        <v>115</v>
      </c>
      <c r="C42" s="355" t="s">
        <v>117</v>
      </c>
      <c r="D42" s="2">
        <v>0</v>
      </c>
      <c r="E42" s="2">
        <v>0</v>
      </c>
      <c r="F42" s="2">
        <f t="shared" si="0"/>
        <v>0</v>
      </c>
      <c r="G42" s="2">
        <v>0</v>
      </c>
      <c r="H42" s="2">
        <v>0</v>
      </c>
      <c r="I42" s="2">
        <f t="shared" si="1"/>
        <v>0</v>
      </c>
      <c r="J42" s="2">
        <f t="shared" si="2"/>
        <v>0</v>
      </c>
      <c r="K42" s="165" t="str">
        <f t="shared" si="3"/>
        <v>LVK</v>
      </c>
      <c r="L42" s="2">
        <v>1</v>
      </c>
      <c r="M42" s="2">
        <v>0</v>
      </c>
      <c r="N42" s="2">
        <f t="shared" si="4"/>
        <v>1</v>
      </c>
      <c r="O42" s="2">
        <v>2</v>
      </c>
      <c r="P42" s="2">
        <v>0</v>
      </c>
      <c r="Q42" s="2">
        <f t="shared" si="5"/>
        <v>2</v>
      </c>
      <c r="R42" s="2">
        <f t="shared" si="6"/>
        <v>3</v>
      </c>
      <c r="S42" s="165" t="str">
        <f t="shared" si="7"/>
        <v>LVK</v>
      </c>
      <c r="T42" s="2">
        <v>2</v>
      </c>
      <c r="U42" s="2">
        <v>0</v>
      </c>
      <c r="V42" s="2">
        <f t="shared" si="8"/>
        <v>2</v>
      </c>
      <c r="W42" s="2">
        <v>1</v>
      </c>
      <c r="X42" s="2">
        <v>0</v>
      </c>
      <c r="Y42" s="2">
        <f t="shared" si="9"/>
        <v>1</v>
      </c>
      <c r="Z42" s="2">
        <f t="shared" si="10"/>
        <v>3</v>
      </c>
      <c r="AA42" s="165" t="str">
        <f t="shared" si="11"/>
        <v>LVK</v>
      </c>
      <c r="AB42" s="146">
        <v>1</v>
      </c>
      <c r="AC42" s="146">
        <v>0</v>
      </c>
      <c r="AD42" s="146">
        <f t="shared" si="12"/>
        <v>1</v>
      </c>
      <c r="AE42" s="146">
        <v>1</v>
      </c>
      <c r="AF42" s="146">
        <v>1</v>
      </c>
      <c r="AG42" s="146">
        <f t="shared" si="13"/>
        <v>2</v>
      </c>
      <c r="AH42" s="146">
        <f t="shared" si="14"/>
        <v>3</v>
      </c>
    </row>
    <row r="43" spans="1:34" x14ac:dyDescent="0.25">
      <c r="A43" s="134">
        <v>37</v>
      </c>
      <c r="B43" s="346" t="s">
        <v>105</v>
      </c>
      <c r="C43" s="355" t="s">
        <v>106</v>
      </c>
      <c r="D43" s="2">
        <v>10</v>
      </c>
      <c r="E43" s="2">
        <v>0</v>
      </c>
      <c r="F43" s="2">
        <f t="shared" si="0"/>
        <v>10</v>
      </c>
      <c r="G43" s="2">
        <v>16</v>
      </c>
      <c r="H43" s="2">
        <v>0</v>
      </c>
      <c r="I43" s="2">
        <f t="shared" si="1"/>
        <v>16</v>
      </c>
      <c r="J43" s="2">
        <f t="shared" si="2"/>
        <v>26</v>
      </c>
      <c r="K43" s="165" t="str">
        <f t="shared" si="3"/>
        <v>SMK</v>
      </c>
      <c r="L43" s="2">
        <v>14</v>
      </c>
      <c r="M43" s="2">
        <v>0</v>
      </c>
      <c r="N43" s="2">
        <f t="shared" si="4"/>
        <v>14</v>
      </c>
      <c r="O43" s="2">
        <v>5</v>
      </c>
      <c r="P43" s="2">
        <v>5</v>
      </c>
      <c r="Q43" s="2">
        <f t="shared" si="5"/>
        <v>10</v>
      </c>
      <c r="R43" s="2">
        <f t="shared" si="6"/>
        <v>24</v>
      </c>
      <c r="S43" s="165" t="str">
        <f t="shared" si="7"/>
        <v>SMK</v>
      </c>
      <c r="T43" s="2">
        <v>0</v>
      </c>
      <c r="U43" s="2">
        <v>0</v>
      </c>
      <c r="V43" s="2">
        <f t="shared" si="8"/>
        <v>0</v>
      </c>
      <c r="W43" s="2">
        <v>0</v>
      </c>
      <c r="X43" s="2">
        <v>0</v>
      </c>
      <c r="Y43" s="2">
        <f t="shared" si="9"/>
        <v>0</v>
      </c>
      <c r="Z43" s="2">
        <f t="shared" si="10"/>
        <v>0</v>
      </c>
      <c r="AA43" s="165" t="str">
        <f t="shared" si="11"/>
        <v>SMK</v>
      </c>
      <c r="AB43" s="146">
        <v>1</v>
      </c>
      <c r="AC43" s="146">
        <v>0</v>
      </c>
      <c r="AD43" s="146">
        <f t="shared" si="12"/>
        <v>1</v>
      </c>
      <c r="AE43" s="146">
        <v>0</v>
      </c>
      <c r="AF43" s="146">
        <v>0</v>
      </c>
      <c r="AG43" s="146">
        <f t="shared" si="13"/>
        <v>0</v>
      </c>
      <c r="AH43" s="146">
        <f t="shared" si="14"/>
        <v>1</v>
      </c>
    </row>
    <row r="44" spans="1:34" x14ac:dyDescent="0.25">
      <c r="A44" s="134">
        <v>38</v>
      </c>
      <c r="B44" s="346" t="s">
        <v>107</v>
      </c>
      <c r="C44" s="355" t="s">
        <v>108</v>
      </c>
      <c r="D44" s="2">
        <v>0</v>
      </c>
      <c r="E44" s="2">
        <v>0</v>
      </c>
      <c r="F44" s="2">
        <f t="shared" si="0"/>
        <v>0</v>
      </c>
      <c r="G44" s="2">
        <v>0</v>
      </c>
      <c r="H44" s="2">
        <v>0</v>
      </c>
      <c r="I44" s="2">
        <f t="shared" si="1"/>
        <v>0</v>
      </c>
      <c r="J44" s="2">
        <f t="shared" si="2"/>
        <v>0</v>
      </c>
      <c r="K44" s="165" t="str">
        <f t="shared" si="3"/>
        <v>ŠLK</v>
      </c>
      <c r="L44" s="2">
        <v>0</v>
      </c>
      <c r="M44" s="2">
        <v>0</v>
      </c>
      <c r="N44" s="2">
        <f t="shared" si="4"/>
        <v>0</v>
      </c>
      <c r="O44" s="2">
        <v>0</v>
      </c>
      <c r="P44" s="2">
        <v>0</v>
      </c>
      <c r="Q44" s="2">
        <f t="shared" si="5"/>
        <v>0</v>
      </c>
      <c r="R44" s="2">
        <f t="shared" si="6"/>
        <v>0</v>
      </c>
      <c r="S44" s="165" t="str">
        <f t="shared" si="7"/>
        <v>ŠLK</v>
      </c>
      <c r="T44" s="2">
        <v>0</v>
      </c>
      <c r="U44" s="2">
        <v>0</v>
      </c>
      <c r="V44" s="2">
        <f t="shared" si="8"/>
        <v>0</v>
      </c>
      <c r="W44" s="2">
        <v>0</v>
      </c>
      <c r="X44" s="2">
        <v>0</v>
      </c>
      <c r="Y44" s="2">
        <f t="shared" si="9"/>
        <v>0</v>
      </c>
      <c r="Z44" s="2">
        <f t="shared" si="10"/>
        <v>0</v>
      </c>
      <c r="AA44" s="165" t="str">
        <f t="shared" si="11"/>
        <v>ŠLK</v>
      </c>
      <c r="AB44" s="146">
        <v>0</v>
      </c>
      <c r="AC44" s="146">
        <v>0</v>
      </c>
      <c r="AD44" s="146">
        <f t="shared" si="12"/>
        <v>0</v>
      </c>
      <c r="AE44" s="146">
        <v>0</v>
      </c>
      <c r="AF44" s="146">
        <v>0</v>
      </c>
      <c r="AG44" s="146">
        <f t="shared" si="13"/>
        <v>0</v>
      </c>
      <c r="AH44" s="146">
        <f t="shared" si="14"/>
        <v>0</v>
      </c>
    </row>
    <row r="45" spans="1:34" x14ac:dyDescent="0.25">
      <c r="A45" s="134">
        <v>39</v>
      </c>
      <c r="B45" s="346" t="s">
        <v>109</v>
      </c>
      <c r="C45" s="355" t="s">
        <v>110</v>
      </c>
      <c r="D45" s="2">
        <v>0</v>
      </c>
      <c r="E45" s="2">
        <v>0</v>
      </c>
      <c r="F45" s="2">
        <f t="shared" si="0"/>
        <v>0</v>
      </c>
      <c r="G45" s="2">
        <v>0</v>
      </c>
      <c r="H45" s="2">
        <v>0</v>
      </c>
      <c r="I45" s="2">
        <f t="shared" si="1"/>
        <v>0</v>
      </c>
      <c r="J45" s="2">
        <f t="shared" si="2"/>
        <v>0</v>
      </c>
      <c r="K45" s="165" t="str">
        <f t="shared" si="3"/>
        <v>VVK</v>
      </c>
      <c r="L45" s="2">
        <v>0</v>
      </c>
      <c r="M45" s="2">
        <v>0</v>
      </c>
      <c r="N45" s="2">
        <f t="shared" si="4"/>
        <v>0</v>
      </c>
      <c r="O45" s="2">
        <v>4</v>
      </c>
      <c r="P45" s="2">
        <v>0</v>
      </c>
      <c r="Q45" s="2">
        <f t="shared" si="5"/>
        <v>4</v>
      </c>
      <c r="R45" s="2">
        <f t="shared" si="6"/>
        <v>4</v>
      </c>
      <c r="S45" s="165" t="str">
        <f t="shared" si="7"/>
        <v>VVK</v>
      </c>
      <c r="T45" s="2">
        <v>0</v>
      </c>
      <c r="U45" s="2">
        <v>0</v>
      </c>
      <c r="V45" s="2">
        <f t="shared" si="8"/>
        <v>0</v>
      </c>
      <c r="W45" s="2">
        <v>0</v>
      </c>
      <c r="X45" s="2">
        <v>0</v>
      </c>
      <c r="Y45" s="2">
        <f t="shared" si="9"/>
        <v>0</v>
      </c>
      <c r="Z45" s="2">
        <f t="shared" si="10"/>
        <v>0</v>
      </c>
      <c r="AA45" s="165" t="str">
        <f t="shared" si="11"/>
        <v>VVK</v>
      </c>
      <c r="AB45" s="146">
        <v>1</v>
      </c>
      <c r="AC45" s="146">
        <v>0</v>
      </c>
      <c r="AD45" s="146">
        <f t="shared" si="12"/>
        <v>1</v>
      </c>
      <c r="AE45" s="146">
        <v>2</v>
      </c>
      <c r="AF45" s="146">
        <v>1</v>
      </c>
      <c r="AG45" s="146">
        <f t="shared" si="13"/>
        <v>3</v>
      </c>
      <c r="AH45" s="146">
        <f t="shared" si="14"/>
        <v>4</v>
      </c>
    </row>
    <row r="46" spans="1:34" x14ac:dyDescent="0.25">
      <c r="A46" s="134">
        <v>40</v>
      </c>
      <c r="B46" s="346" t="s">
        <v>111</v>
      </c>
      <c r="C46" s="355" t="s">
        <v>112</v>
      </c>
      <c r="D46" s="2">
        <v>0</v>
      </c>
      <c r="E46" s="2">
        <v>0</v>
      </c>
      <c r="F46" s="2">
        <f t="shared" si="0"/>
        <v>0</v>
      </c>
      <c r="G46" s="2">
        <v>0</v>
      </c>
      <c r="H46" s="2">
        <v>0</v>
      </c>
      <c r="I46" s="2">
        <f t="shared" si="1"/>
        <v>0</v>
      </c>
      <c r="J46" s="2">
        <f t="shared" si="2"/>
        <v>0</v>
      </c>
      <c r="K46" s="165" t="str">
        <f t="shared" si="3"/>
        <v>VDK</v>
      </c>
      <c r="L46" s="2">
        <v>0</v>
      </c>
      <c r="M46" s="2">
        <v>0</v>
      </c>
      <c r="N46" s="2">
        <f t="shared" si="4"/>
        <v>0</v>
      </c>
      <c r="O46" s="2">
        <v>3</v>
      </c>
      <c r="P46" s="2">
        <v>1</v>
      </c>
      <c r="Q46" s="2">
        <f t="shared" si="5"/>
        <v>4</v>
      </c>
      <c r="R46" s="2">
        <f t="shared" si="6"/>
        <v>4</v>
      </c>
      <c r="S46" s="165" t="str">
        <f t="shared" si="7"/>
        <v>VDK</v>
      </c>
      <c r="T46" s="2">
        <v>0</v>
      </c>
      <c r="U46" s="2">
        <v>0</v>
      </c>
      <c r="V46" s="2">
        <f t="shared" si="8"/>
        <v>0</v>
      </c>
      <c r="W46" s="2">
        <v>0</v>
      </c>
      <c r="X46" s="2">
        <v>0</v>
      </c>
      <c r="Y46" s="2">
        <f t="shared" si="9"/>
        <v>0</v>
      </c>
      <c r="Z46" s="2">
        <f t="shared" si="10"/>
        <v>0</v>
      </c>
      <c r="AA46" s="165" t="str">
        <f t="shared" si="11"/>
        <v>VDK</v>
      </c>
      <c r="AB46" s="146">
        <v>0</v>
      </c>
      <c r="AC46" s="146">
        <v>0</v>
      </c>
      <c r="AD46" s="146">
        <f t="shared" si="12"/>
        <v>0</v>
      </c>
      <c r="AE46" s="146">
        <v>1</v>
      </c>
      <c r="AF46" s="146">
        <v>0</v>
      </c>
      <c r="AG46" s="146">
        <f t="shared" si="13"/>
        <v>1</v>
      </c>
      <c r="AH46" s="146">
        <f t="shared" si="14"/>
        <v>1</v>
      </c>
    </row>
    <row r="47" spans="1:34" ht="15.75" thickBot="1" x14ac:dyDescent="0.3">
      <c r="A47" s="134">
        <v>41</v>
      </c>
      <c r="B47" s="348" t="s">
        <v>113</v>
      </c>
      <c r="C47" s="158" t="s">
        <v>114</v>
      </c>
      <c r="D47" s="14">
        <v>0</v>
      </c>
      <c r="E47" s="14">
        <v>0</v>
      </c>
      <c r="F47" s="14">
        <f t="shared" si="0"/>
        <v>0</v>
      </c>
      <c r="G47" s="14">
        <v>0</v>
      </c>
      <c r="H47" s="14">
        <v>0</v>
      </c>
      <c r="I47" s="14">
        <f t="shared" si="1"/>
        <v>0</v>
      </c>
      <c r="J47" s="14">
        <f t="shared" si="2"/>
        <v>0</v>
      </c>
      <c r="K47" s="158" t="str">
        <f t="shared" si="3"/>
        <v>VKK</v>
      </c>
      <c r="L47" s="14">
        <v>0</v>
      </c>
      <c r="M47" s="14">
        <v>0</v>
      </c>
      <c r="N47" s="14">
        <f t="shared" si="4"/>
        <v>0</v>
      </c>
      <c r="O47" s="14">
        <v>0</v>
      </c>
      <c r="P47" s="14">
        <v>0</v>
      </c>
      <c r="Q47" s="14">
        <f t="shared" si="5"/>
        <v>0</v>
      </c>
      <c r="R47" s="14">
        <f t="shared" si="6"/>
        <v>0</v>
      </c>
      <c r="S47" s="158" t="str">
        <f t="shared" si="7"/>
        <v>VKK</v>
      </c>
      <c r="T47" s="14">
        <v>0</v>
      </c>
      <c r="U47" s="14">
        <v>0</v>
      </c>
      <c r="V47" s="14">
        <f t="shared" si="8"/>
        <v>0</v>
      </c>
      <c r="W47" s="14">
        <v>0</v>
      </c>
      <c r="X47" s="14">
        <v>0</v>
      </c>
      <c r="Y47" s="14">
        <f t="shared" si="9"/>
        <v>0</v>
      </c>
      <c r="Z47" s="14">
        <f t="shared" si="10"/>
        <v>0</v>
      </c>
      <c r="AA47" s="158" t="str">
        <f t="shared" si="11"/>
        <v>VKK</v>
      </c>
      <c r="AB47" s="159">
        <v>0</v>
      </c>
      <c r="AC47" s="159">
        <v>0</v>
      </c>
      <c r="AD47" s="159">
        <f t="shared" si="12"/>
        <v>0</v>
      </c>
      <c r="AE47" s="159">
        <v>0</v>
      </c>
      <c r="AF47" s="159">
        <v>0</v>
      </c>
      <c r="AG47" s="159">
        <f t="shared" si="13"/>
        <v>0</v>
      </c>
      <c r="AH47" s="362">
        <f t="shared" si="14"/>
        <v>0</v>
      </c>
    </row>
    <row r="48" spans="1:34" s="35" customFormat="1" x14ac:dyDescent="0.25">
      <c r="A48" s="135"/>
      <c r="B48" s="193" t="s">
        <v>140</v>
      </c>
      <c r="C48" s="36"/>
      <c r="D48" s="161">
        <f t="shared" ref="D48:J48" si="15">SUM(D7:D47)</f>
        <v>162</v>
      </c>
      <c r="E48" s="161">
        <f t="shared" si="15"/>
        <v>0</v>
      </c>
      <c r="F48" s="161">
        <f t="shared" si="15"/>
        <v>162</v>
      </c>
      <c r="G48" s="161">
        <f t="shared" si="15"/>
        <v>139</v>
      </c>
      <c r="H48" s="161">
        <f t="shared" si="15"/>
        <v>63</v>
      </c>
      <c r="I48" s="161">
        <f t="shared" si="15"/>
        <v>202</v>
      </c>
      <c r="J48" s="161">
        <f t="shared" si="15"/>
        <v>364</v>
      </c>
      <c r="K48" s="36"/>
      <c r="L48" s="161">
        <f t="shared" ref="L48:R48" si="16">SUM(L7:L47)</f>
        <v>153</v>
      </c>
      <c r="M48" s="161">
        <f t="shared" si="16"/>
        <v>0</v>
      </c>
      <c r="N48" s="161">
        <f t="shared" si="16"/>
        <v>153</v>
      </c>
      <c r="O48" s="161">
        <f t="shared" si="16"/>
        <v>181</v>
      </c>
      <c r="P48" s="161">
        <f t="shared" si="16"/>
        <v>104</v>
      </c>
      <c r="Q48" s="161">
        <f t="shared" si="16"/>
        <v>285</v>
      </c>
      <c r="R48" s="161">
        <f t="shared" si="16"/>
        <v>438</v>
      </c>
      <c r="S48" s="36"/>
      <c r="T48" s="161">
        <f>SUM(T7:T47)</f>
        <v>182</v>
      </c>
      <c r="U48" s="161">
        <f>SUM(U7:U47)</f>
        <v>0</v>
      </c>
      <c r="V48" s="333">
        <f t="shared" si="8"/>
        <v>182</v>
      </c>
      <c r="W48" s="161">
        <f>SUM(W7:W47)</f>
        <v>212</v>
      </c>
      <c r="X48" s="161">
        <f>SUM(X7:X47)</f>
        <v>136</v>
      </c>
      <c r="Y48" s="333">
        <f t="shared" si="9"/>
        <v>348</v>
      </c>
      <c r="Z48" s="333">
        <f t="shared" si="10"/>
        <v>530</v>
      </c>
      <c r="AA48" s="36"/>
      <c r="AB48" s="162">
        <f t="shared" ref="AB48:AH48" si="17">SUM(AB7:AB47)</f>
        <v>166</v>
      </c>
      <c r="AC48" s="162">
        <f t="shared" si="17"/>
        <v>3</v>
      </c>
      <c r="AD48" s="162">
        <f t="shared" si="17"/>
        <v>169</v>
      </c>
      <c r="AE48" s="162">
        <f>SUM(AE7:AE47)</f>
        <v>137</v>
      </c>
      <c r="AF48" s="162">
        <f t="shared" si="17"/>
        <v>63</v>
      </c>
      <c r="AG48" s="162">
        <f t="shared" si="17"/>
        <v>200</v>
      </c>
      <c r="AH48" s="162">
        <f t="shared" si="17"/>
        <v>369</v>
      </c>
    </row>
    <row r="49" spans="35:35" x14ac:dyDescent="0.25">
      <c r="AI49" s="22" t="s">
        <v>142</v>
      </c>
    </row>
  </sheetData>
  <mergeCells count="12">
    <mergeCell ref="D4:J4"/>
    <mergeCell ref="D5:E5"/>
    <mergeCell ref="G5:H5"/>
    <mergeCell ref="AB4:AH4"/>
    <mergeCell ref="AB5:AC5"/>
    <mergeCell ref="AE5:AF5"/>
    <mergeCell ref="L4:R4"/>
    <mergeCell ref="L5:M5"/>
    <mergeCell ref="O5:P5"/>
    <mergeCell ref="T4:Z4"/>
    <mergeCell ref="T5:U5"/>
    <mergeCell ref="W5:X5"/>
  </mergeCells>
  <conditionalFormatting sqref="B7:AH7 V8:V48 Y8:Z48 AA47:AC47 W8:X47 AA14:AB46 AC15:AC46 AA8:AC13 AD8:AH47 B8:U47">
    <cfRule type="containsBlanks" dxfId="0" priority="1">
      <formula>LEN(TRIM(B7))=0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zoomScaleNormal="100" workbookViewId="0"/>
  </sheetViews>
  <sheetFormatPr defaultRowHeight="15" x14ac:dyDescent="0.25"/>
  <cols>
    <col min="1" max="1" width="8.5703125" style="21" customWidth="1"/>
    <col min="2" max="2" width="9.140625" customWidth="1"/>
    <col min="4" max="4" width="10.7109375" bestFit="1" customWidth="1"/>
    <col min="5" max="6" width="8.140625" customWidth="1"/>
    <col min="7" max="7" width="7.85546875" customWidth="1"/>
    <col min="11" max="11" width="10.7109375" bestFit="1" customWidth="1"/>
    <col min="12" max="13" width="8.28515625" customWidth="1"/>
  </cols>
  <sheetData>
    <row r="1" spans="1:16" x14ac:dyDescent="0.25">
      <c r="A1" s="189" t="s">
        <v>261</v>
      </c>
    </row>
    <row r="2" spans="1:16" ht="13.15" customHeight="1" x14ac:dyDescent="0.25"/>
    <row r="3" spans="1:16" x14ac:dyDescent="0.25">
      <c r="A3" s="540" t="s">
        <v>19</v>
      </c>
      <c r="B3" s="541"/>
      <c r="C3" s="541"/>
      <c r="D3" s="541"/>
      <c r="E3" s="541"/>
      <c r="F3" s="542"/>
      <c r="G3" s="286"/>
      <c r="H3" s="297" t="s">
        <v>20</v>
      </c>
      <c r="I3" s="163"/>
      <c r="J3" s="163"/>
      <c r="K3" s="169"/>
      <c r="L3" s="180"/>
      <c r="M3" s="179"/>
    </row>
    <row r="4" spans="1:16" ht="25.5" x14ac:dyDescent="0.25">
      <c r="A4" s="298" t="s">
        <v>16</v>
      </c>
      <c r="B4" s="170" t="s">
        <v>2</v>
      </c>
      <c r="C4" s="170" t="s">
        <v>5</v>
      </c>
      <c r="D4" s="170" t="s">
        <v>6</v>
      </c>
      <c r="E4" s="170" t="s">
        <v>135</v>
      </c>
      <c r="F4" s="170" t="s">
        <v>136</v>
      </c>
      <c r="G4" s="286"/>
      <c r="H4" s="298" t="s">
        <v>16</v>
      </c>
      <c r="I4" s="6" t="s">
        <v>2</v>
      </c>
      <c r="J4" s="6" t="s">
        <v>5</v>
      </c>
      <c r="K4" s="6" t="s">
        <v>6</v>
      </c>
      <c r="L4" s="170" t="s">
        <v>135</v>
      </c>
      <c r="M4" s="170" t="s">
        <v>136</v>
      </c>
    </row>
    <row r="5" spans="1:16" x14ac:dyDescent="0.25">
      <c r="A5" s="282">
        <v>2015</v>
      </c>
      <c r="B5" s="283">
        <v>56</v>
      </c>
      <c r="C5" s="283">
        <v>0</v>
      </c>
      <c r="D5" s="284">
        <f t="shared" ref="D5:D10" si="0">B5+C5</f>
        <v>56</v>
      </c>
      <c r="E5" s="285">
        <f t="shared" ref="E5:E11" si="1">B5/D5</f>
        <v>1</v>
      </c>
      <c r="F5" s="285">
        <f t="shared" ref="F5:F11" si="2">C5/D5</f>
        <v>0</v>
      </c>
      <c r="G5" s="286"/>
      <c r="H5" s="282">
        <v>2015</v>
      </c>
      <c r="I5" s="283">
        <v>162</v>
      </c>
      <c r="J5" s="283">
        <v>0</v>
      </c>
      <c r="K5" s="284">
        <f t="shared" ref="K5:K10" si="3">I5+J5</f>
        <v>162</v>
      </c>
      <c r="L5" s="285">
        <f t="shared" ref="L5:L11" si="4">I5/K5</f>
        <v>1</v>
      </c>
      <c r="M5" s="38">
        <f t="shared" ref="M5:M11" si="5">J5/K5</f>
        <v>0</v>
      </c>
    </row>
    <row r="6" spans="1:16" x14ac:dyDescent="0.25">
      <c r="A6" s="282">
        <v>2016</v>
      </c>
      <c r="B6" s="283">
        <v>85</v>
      </c>
      <c r="C6" s="283">
        <v>0</v>
      </c>
      <c r="D6" s="284">
        <f t="shared" si="0"/>
        <v>85</v>
      </c>
      <c r="E6" s="285">
        <f t="shared" si="1"/>
        <v>1</v>
      </c>
      <c r="F6" s="285">
        <f t="shared" si="2"/>
        <v>0</v>
      </c>
      <c r="G6" s="286"/>
      <c r="H6" s="282">
        <v>2016</v>
      </c>
      <c r="I6" s="283">
        <v>153</v>
      </c>
      <c r="J6" s="283">
        <v>0</v>
      </c>
      <c r="K6" s="284">
        <f t="shared" si="3"/>
        <v>153</v>
      </c>
      <c r="L6" s="285">
        <f t="shared" si="4"/>
        <v>1</v>
      </c>
      <c r="M6" s="38">
        <f t="shared" si="5"/>
        <v>0</v>
      </c>
    </row>
    <row r="7" spans="1:16" x14ac:dyDescent="0.25">
      <c r="A7" s="287">
        <v>2017</v>
      </c>
      <c r="B7" s="288">
        <v>106</v>
      </c>
      <c r="C7" s="288">
        <v>0</v>
      </c>
      <c r="D7" s="289">
        <f t="shared" si="0"/>
        <v>106</v>
      </c>
      <c r="E7" s="290">
        <f t="shared" si="1"/>
        <v>1</v>
      </c>
      <c r="F7" s="290">
        <f t="shared" si="2"/>
        <v>0</v>
      </c>
      <c r="G7" s="286"/>
      <c r="H7" s="287">
        <v>2017</v>
      </c>
      <c r="I7" s="288">
        <v>182</v>
      </c>
      <c r="J7" s="288">
        <v>0</v>
      </c>
      <c r="K7" s="291">
        <f t="shared" si="3"/>
        <v>182</v>
      </c>
      <c r="L7" s="290">
        <f t="shared" si="4"/>
        <v>1</v>
      </c>
      <c r="M7" s="38">
        <f t="shared" si="5"/>
        <v>0</v>
      </c>
    </row>
    <row r="8" spans="1:16" x14ac:dyDescent="0.25">
      <c r="A8" s="292" t="s">
        <v>30</v>
      </c>
      <c r="B8" s="293">
        <v>81</v>
      </c>
      <c r="C8" s="293">
        <v>12</v>
      </c>
      <c r="D8" s="294">
        <f t="shared" si="0"/>
        <v>93</v>
      </c>
      <c r="E8" s="295">
        <f t="shared" si="1"/>
        <v>0.87096774193548387</v>
      </c>
      <c r="F8" s="295">
        <f t="shared" si="2"/>
        <v>0.12903225806451613</v>
      </c>
      <c r="G8" s="286"/>
      <c r="H8" s="292" t="s">
        <v>30</v>
      </c>
      <c r="I8" s="293">
        <v>166</v>
      </c>
      <c r="J8" s="293">
        <v>3</v>
      </c>
      <c r="K8" s="296">
        <f t="shared" si="3"/>
        <v>169</v>
      </c>
      <c r="L8" s="295">
        <f t="shared" si="4"/>
        <v>0.98224852071005919</v>
      </c>
      <c r="M8" s="172">
        <f t="shared" si="5"/>
        <v>1.7751479289940829E-2</v>
      </c>
    </row>
    <row r="9" spans="1:16" x14ac:dyDescent="0.25">
      <c r="A9" s="282">
        <v>2019</v>
      </c>
      <c r="B9" s="283"/>
      <c r="C9" s="283"/>
      <c r="D9" s="284">
        <f t="shared" si="0"/>
        <v>0</v>
      </c>
      <c r="E9" s="285"/>
      <c r="F9" s="285"/>
      <c r="G9" s="286"/>
      <c r="H9" s="282">
        <v>2019</v>
      </c>
      <c r="I9" s="283"/>
      <c r="J9" s="283"/>
      <c r="K9" s="284">
        <f t="shared" si="3"/>
        <v>0</v>
      </c>
      <c r="L9" s="285"/>
      <c r="M9" s="38"/>
    </row>
    <row r="10" spans="1:16" x14ac:dyDescent="0.25">
      <c r="A10" s="165">
        <v>2020</v>
      </c>
      <c r="B10" s="2"/>
      <c r="C10" s="2"/>
      <c r="D10" s="135">
        <f t="shared" si="0"/>
        <v>0</v>
      </c>
      <c r="E10" s="38"/>
      <c r="F10" s="38"/>
      <c r="H10" s="165">
        <v>2020</v>
      </c>
      <c r="I10" s="2"/>
      <c r="J10" s="2"/>
      <c r="K10" s="135">
        <f t="shared" si="3"/>
        <v>0</v>
      </c>
      <c r="L10" s="38"/>
      <c r="M10" s="38"/>
    </row>
    <row r="11" spans="1:16" x14ac:dyDescent="0.25">
      <c r="A11" s="147" t="s">
        <v>0</v>
      </c>
      <c r="B11" s="135">
        <f>SUM(B5:B10)</f>
        <v>328</v>
      </c>
      <c r="C11" s="135">
        <f>SUM(C5:C10)</f>
        <v>12</v>
      </c>
      <c r="D11" s="135">
        <f>SUM(D5:D10)</f>
        <v>340</v>
      </c>
      <c r="E11" s="173">
        <f t="shared" si="1"/>
        <v>0.96470588235294119</v>
      </c>
      <c r="F11" s="173">
        <f t="shared" si="2"/>
        <v>3.5294117647058823E-2</v>
      </c>
      <c r="G11" s="35"/>
      <c r="H11" s="147" t="s">
        <v>0</v>
      </c>
      <c r="I11" s="135">
        <f>SUM(I5:I10)</f>
        <v>663</v>
      </c>
      <c r="J11" s="135">
        <f>SUM(J5:J10)</f>
        <v>3</v>
      </c>
      <c r="K11" s="135">
        <f>SUM(K5:K10)</f>
        <v>666</v>
      </c>
      <c r="L11" s="173">
        <f t="shared" si="4"/>
        <v>0.99549549549549554</v>
      </c>
      <c r="M11" s="173">
        <f t="shared" si="5"/>
        <v>4.5045045045045045E-3</v>
      </c>
      <c r="N11" s="35"/>
      <c r="O11" s="35"/>
      <c r="P11" s="35"/>
    </row>
    <row r="12" spans="1:16" s="35" customFormat="1" x14ac:dyDescent="0.25">
      <c r="A12" s="21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 customHeight="1" x14ac:dyDescent="0.25">
      <c r="A13" s="181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37" customFormat="1" ht="12.75" x14ac:dyDescent="0.2">
      <c r="A14" s="182" t="s">
        <v>34</v>
      </c>
      <c r="D14" s="186">
        <v>43900</v>
      </c>
      <c r="H14" s="182"/>
      <c r="K14" s="186"/>
    </row>
    <row r="15" spans="1:16" s="37" customFormat="1" x14ac:dyDescent="0.25">
      <c r="A15" s="2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8" spans="1:13" x14ac:dyDescent="0.25">
      <c r="A18" s="276" t="s">
        <v>226</v>
      </c>
      <c r="B18" s="163"/>
      <c r="C18" s="163"/>
      <c r="D18" s="169"/>
      <c r="E18" s="180"/>
      <c r="F18" s="179"/>
      <c r="H18" s="277" t="s">
        <v>227</v>
      </c>
      <c r="I18" s="163"/>
      <c r="J18" s="163"/>
      <c r="K18" s="169"/>
      <c r="L18" s="180"/>
      <c r="M18" s="179"/>
    </row>
    <row r="19" spans="1:13" ht="25.5" x14ac:dyDescent="0.25">
      <c r="A19" s="164" t="s">
        <v>16</v>
      </c>
      <c r="B19" s="6" t="s">
        <v>228</v>
      </c>
      <c r="C19" s="6" t="s">
        <v>229</v>
      </c>
      <c r="D19" s="6" t="s">
        <v>6</v>
      </c>
      <c r="E19" s="170" t="s">
        <v>230</v>
      </c>
      <c r="F19" s="170" t="s">
        <v>231</v>
      </c>
      <c r="H19" s="164" t="s">
        <v>16</v>
      </c>
      <c r="I19" s="6" t="s">
        <v>228</v>
      </c>
      <c r="J19" s="6" t="s">
        <v>229</v>
      </c>
      <c r="K19" s="6" t="s">
        <v>6</v>
      </c>
      <c r="L19" s="170" t="s">
        <v>230</v>
      </c>
      <c r="M19" s="170" t="s">
        <v>231</v>
      </c>
    </row>
    <row r="20" spans="1:13" x14ac:dyDescent="0.25">
      <c r="A20" s="165">
        <v>2015</v>
      </c>
      <c r="B20" s="7">
        <v>32</v>
      </c>
      <c r="C20" s="7">
        <v>24</v>
      </c>
      <c r="D20" s="135">
        <f t="shared" ref="D20:D23" si="6">B20+C20</f>
        <v>56</v>
      </c>
      <c r="E20" s="38">
        <f t="shared" ref="E20:E23" si="7">B20/D20</f>
        <v>0.5714285714285714</v>
      </c>
      <c r="F20" s="38">
        <f t="shared" ref="F20:F23" si="8">C20/D20</f>
        <v>0.42857142857142855</v>
      </c>
      <c r="H20" s="165">
        <v>2015</v>
      </c>
      <c r="I20" s="2">
        <v>92</v>
      </c>
      <c r="J20" s="2">
        <v>70</v>
      </c>
      <c r="K20" s="135">
        <f t="shared" ref="K20:K22" si="9">I20+J20</f>
        <v>162</v>
      </c>
      <c r="L20" s="38">
        <f t="shared" ref="L20:L23" si="10">I20/K20</f>
        <v>0.5679012345679012</v>
      </c>
      <c r="M20" s="38">
        <f t="shared" ref="M20:M23" si="11">J20/K20</f>
        <v>0.43209876543209874</v>
      </c>
    </row>
    <row r="21" spans="1:13" x14ac:dyDescent="0.25">
      <c r="A21" s="165">
        <v>2016</v>
      </c>
      <c r="B21" s="2">
        <v>58</v>
      </c>
      <c r="C21" s="2">
        <v>27</v>
      </c>
      <c r="D21" s="135">
        <f t="shared" si="6"/>
        <v>85</v>
      </c>
      <c r="E21" s="38">
        <f t="shared" si="7"/>
        <v>0.68235294117647061</v>
      </c>
      <c r="F21" s="38">
        <f t="shared" si="8"/>
        <v>0.31764705882352939</v>
      </c>
      <c r="H21" s="165">
        <v>2016</v>
      </c>
      <c r="I21" s="2">
        <v>76</v>
      </c>
      <c r="J21" s="2">
        <v>77</v>
      </c>
      <c r="K21" s="135">
        <f t="shared" si="9"/>
        <v>153</v>
      </c>
      <c r="L21" s="38">
        <f t="shared" si="10"/>
        <v>0.49673202614379086</v>
      </c>
      <c r="M21" s="38">
        <f t="shared" si="11"/>
        <v>0.50326797385620914</v>
      </c>
    </row>
    <row r="22" spans="1:13" x14ac:dyDescent="0.25">
      <c r="A22" s="278">
        <v>2017</v>
      </c>
      <c r="B22" s="40">
        <v>65</v>
      </c>
      <c r="C22" s="40">
        <v>41</v>
      </c>
      <c r="D22" s="166">
        <f t="shared" si="6"/>
        <v>106</v>
      </c>
      <c r="E22" s="38">
        <f t="shared" si="7"/>
        <v>0.6132075471698113</v>
      </c>
      <c r="F22" s="38">
        <f t="shared" si="8"/>
        <v>0.3867924528301887</v>
      </c>
      <c r="H22" s="278">
        <v>2017</v>
      </c>
      <c r="I22" s="40">
        <v>96</v>
      </c>
      <c r="J22" s="40">
        <v>86</v>
      </c>
      <c r="K22" s="279">
        <f t="shared" si="9"/>
        <v>182</v>
      </c>
      <c r="L22" s="38">
        <f t="shared" si="10"/>
        <v>0.52747252747252749</v>
      </c>
      <c r="M22" s="38">
        <f t="shared" si="11"/>
        <v>0.47252747252747251</v>
      </c>
    </row>
    <row r="23" spans="1:13" x14ac:dyDescent="0.25">
      <c r="A23" s="280" t="s">
        <v>30</v>
      </c>
      <c r="B23" s="167">
        <v>51</v>
      </c>
      <c r="C23" s="167">
        <v>42</v>
      </c>
      <c r="D23" s="168">
        <f t="shared" si="6"/>
        <v>93</v>
      </c>
      <c r="E23" s="38">
        <f t="shared" si="7"/>
        <v>0.54838709677419351</v>
      </c>
      <c r="F23" s="38">
        <f t="shared" si="8"/>
        <v>0.45161290322580644</v>
      </c>
      <c r="H23" s="280" t="s">
        <v>30</v>
      </c>
      <c r="I23" s="167">
        <v>92</v>
      </c>
      <c r="J23" s="167">
        <v>77</v>
      </c>
      <c r="K23" s="281">
        <f>I23+J23</f>
        <v>169</v>
      </c>
      <c r="L23" s="38">
        <f t="shared" si="10"/>
        <v>0.54437869822485208</v>
      </c>
      <c r="M23" s="38">
        <f t="shared" si="11"/>
        <v>0.45562130177514792</v>
      </c>
    </row>
    <row r="24" spans="1:13" x14ac:dyDescent="0.25">
      <c r="A24" s="278">
        <v>2019</v>
      </c>
      <c r="B24" s="167"/>
      <c r="C24" s="167"/>
      <c r="D24" s="168"/>
      <c r="E24" s="38"/>
      <c r="F24" s="38"/>
      <c r="H24" s="278">
        <v>2019</v>
      </c>
      <c r="I24" s="167"/>
      <c r="J24" s="167"/>
      <c r="K24" s="168"/>
      <c r="L24" s="38"/>
      <c r="M24" s="38"/>
    </row>
    <row r="25" spans="1:13" x14ac:dyDescent="0.25">
      <c r="A25" s="278">
        <v>2020</v>
      </c>
      <c r="B25" s="167"/>
      <c r="C25" s="167"/>
      <c r="D25" s="168"/>
      <c r="E25" s="38"/>
      <c r="F25" s="2"/>
      <c r="H25" s="278">
        <v>2020</v>
      </c>
      <c r="I25" s="167"/>
      <c r="J25" s="167"/>
      <c r="K25" s="168"/>
      <c r="L25" s="38"/>
      <c r="M25" s="2"/>
    </row>
    <row r="26" spans="1:13" x14ac:dyDescent="0.25">
      <c r="A26" s="267" t="s">
        <v>0</v>
      </c>
      <c r="B26" s="135">
        <f>SUM(B20:B25)</f>
        <v>206</v>
      </c>
      <c r="C26" s="135">
        <f>SUM(C20:C25)</f>
        <v>134</v>
      </c>
      <c r="D26" s="135">
        <f>SUM(D20:D25)</f>
        <v>340</v>
      </c>
      <c r="E26" s="173">
        <f>B26/D26</f>
        <v>0.60588235294117643</v>
      </c>
      <c r="F26" s="173">
        <f>C26/D26</f>
        <v>0.39411764705882352</v>
      </c>
      <c r="H26" s="267" t="s">
        <v>0</v>
      </c>
      <c r="I26" s="135">
        <f>SUM(I20:I25)</f>
        <v>356</v>
      </c>
      <c r="J26" s="135">
        <f>SUM(J20:J25)</f>
        <v>310</v>
      </c>
      <c r="K26" s="135">
        <f>SUM(K20:K25)</f>
        <v>666</v>
      </c>
      <c r="L26" s="173">
        <f>I26/K26</f>
        <v>0.53453453453453459</v>
      </c>
      <c r="M26" s="173">
        <f>J26/K26</f>
        <v>0.46546546546546547</v>
      </c>
    </row>
    <row r="28" spans="1:13" x14ac:dyDescent="0.25">
      <c r="A28" s="181" t="s">
        <v>17</v>
      </c>
    </row>
    <row r="29" spans="1:13" x14ac:dyDescent="0.25">
      <c r="A29" s="182" t="s">
        <v>34</v>
      </c>
      <c r="D29" s="186">
        <v>43900</v>
      </c>
    </row>
  </sheetData>
  <mergeCells count="1">
    <mergeCell ref="A3:F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4"/>
  <sheetViews>
    <sheetView workbookViewId="0">
      <selection activeCell="AA25" sqref="AA25"/>
    </sheetView>
  </sheetViews>
  <sheetFormatPr defaultRowHeight="15" x14ac:dyDescent="0.25"/>
  <cols>
    <col min="3" max="3" width="10.28515625" bestFit="1" customWidth="1"/>
    <col min="4" max="4" width="10.7109375" customWidth="1"/>
    <col min="6" max="6" width="3.7109375" customWidth="1"/>
    <col min="12" max="12" width="3.7109375" customWidth="1"/>
    <col min="18" max="18" width="3.7109375" customWidth="1"/>
    <col min="24" max="24" width="4.85546875" customWidth="1"/>
    <col min="25" max="25" width="4.5703125" customWidth="1"/>
    <col min="26" max="26" width="6.42578125" bestFit="1" customWidth="1"/>
  </cols>
  <sheetData>
    <row r="1" spans="1:27" x14ac:dyDescent="0.25">
      <c r="A1" s="189" t="s">
        <v>261</v>
      </c>
    </row>
    <row r="2" spans="1:27" ht="15.75" thickBot="1" x14ac:dyDescent="0.3"/>
    <row r="3" spans="1:27" x14ac:dyDescent="0.25">
      <c r="A3" s="543" t="s">
        <v>22</v>
      </c>
      <c r="B3" s="544"/>
      <c r="C3" s="544"/>
      <c r="D3" s="544"/>
      <c r="E3" s="545"/>
      <c r="G3" s="18" t="s">
        <v>21</v>
      </c>
      <c r="H3" s="23"/>
      <c r="I3" s="15"/>
      <c r="J3" s="19"/>
      <c r="K3" s="17"/>
      <c r="M3" s="18" t="s">
        <v>23</v>
      </c>
      <c r="N3" s="23"/>
      <c r="O3" s="15"/>
      <c r="P3" s="19"/>
      <c r="Q3" s="17"/>
      <c r="S3" s="18" t="s">
        <v>24</v>
      </c>
      <c r="T3" s="23"/>
      <c r="U3" s="15"/>
      <c r="V3" s="19"/>
      <c r="W3" s="17"/>
      <c r="AA3" s="4" t="s">
        <v>4</v>
      </c>
    </row>
    <row r="4" spans="1:27" ht="25.5" x14ac:dyDescent="0.25">
      <c r="A4" s="24" t="s">
        <v>16</v>
      </c>
      <c r="B4" s="6" t="s">
        <v>2</v>
      </c>
      <c r="C4" s="6" t="s">
        <v>5</v>
      </c>
      <c r="D4" s="6" t="s">
        <v>6</v>
      </c>
      <c r="E4" s="10" t="s">
        <v>11</v>
      </c>
      <c r="G4" s="24" t="s">
        <v>16</v>
      </c>
      <c r="H4" s="6" t="s">
        <v>2</v>
      </c>
      <c r="I4" s="6" t="s">
        <v>5</v>
      </c>
      <c r="J4" s="6" t="s">
        <v>6</v>
      </c>
      <c r="K4" s="10" t="s">
        <v>11</v>
      </c>
      <c r="M4" s="24" t="s">
        <v>16</v>
      </c>
      <c r="N4" s="6" t="s">
        <v>2</v>
      </c>
      <c r="O4" s="6" t="s">
        <v>5</v>
      </c>
      <c r="P4" s="6" t="s">
        <v>6</v>
      </c>
      <c r="Q4" s="10" t="s">
        <v>11</v>
      </c>
      <c r="S4" s="24" t="s">
        <v>16</v>
      </c>
      <c r="T4" s="6" t="s">
        <v>2</v>
      </c>
      <c r="U4" s="6" t="s">
        <v>5</v>
      </c>
      <c r="V4" s="6" t="s">
        <v>6</v>
      </c>
      <c r="W4" s="10" t="s">
        <v>11</v>
      </c>
      <c r="Z4" s="5">
        <v>2015</v>
      </c>
      <c r="AA4" s="1">
        <v>56</v>
      </c>
    </row>
    <row r="5" spans="1:27" x14ac:dyDescent="0.25">
      <c r="A5" s="148">
        <v>2015</v>
      </c>
      <c r="B5" s="7">
        <v>32</v>
      </c>
      <c r="C5" s="7">
        <v>0</v>
      </c>
      <c r="D5" s="2">
        <f>B5+C5</f>
        <v>32</v>
      </c>
      <c r="E5" s="11">
        <f>$D5/$AA$4</f>
        <v>0.5714285714285714</v>
      </c>
      <c r="G5" s="148">
        <v>2015</v>
      </c>
      <c r="H5" s="7">
        <v>13</v>
      </c>
      <c r="I5" s="7">
        <v>0</v>
      </c>
      <c r="J5" s="2">
        <f>H5+I5</f>
        <v>13</v>
      </c>
      <c r="K5" s="11">
        <f>$J5/$AA$5</f>
        <v>0.15294117647058825</v>
      </c>
      <c r="M5" s="148">
        <v>2015</v>
      </c>
      <c r="N5" s="7">
        <v>11</v>
      </c>
      <c r="O5" s="7">
        <v>0</v>
      </c>
      <c r="P5" s="2">
        <f>N5+O5</f>
        <v>11</v>
      </c>
      <c r="Q5" s="11">
        <f>$P5/$AA$4</f>
        <v>0.19642857142857142</v>
      </c>
      <c r="S5" s="148">
        <v>2015</v>
      </c>
      <c r="T5" s="7">
        <v>0</v>
      </c>
      <c r="U5" s="7">
        <v>0</v>
      </c>
      <c r="V5" s="2">
        <f>T5+U5</f>
        <v>0</v>
      </c>
      <c r="W5" s="11">
        <f>$V5/$AA$4</f>
        <v>0</v>
      </c>
      <c r="Z5" s="5">
        <v>2016</v>
      </c>
      <c r="AA5" s="1">
        <v>85</v>
      </c>
    </row>
    <row r="6" spans="1:27" x14ac:dyDescent="0.25">
      <c r="A6" s="148">
        <v>2016</v>
      </c>
      <c r="B6" s="2">
        <v>57</v>
      </c>
      <c r="C6" s="2">
        <v>0</v>
      </c>
      <c r="D6" s="2">
        <f>B6+C6</f>
        <v>57</v>
      </c>
      <c r="E6" s="11">
        <f>$D6/$AA$5</f>
        <v>0.6705882352941176</v>
      </c>
      <c r="G6" s="148">
        <v>2016</v>
      </c>
      <c r="H6" s="2">
        <v>22</v>
      </c>
      <c r="I6" s="2">
        <v>0</v>
      </c>
      <c r="J6" s="2">
        <f>H6+I6</f>
        <v>22</v>
      </c>
      <c r="K6" s="11">
        <f>$J6/$AA$6</f>
        <v>0.20754716981132076</v>
      </c>
      <c r="M6" s="148">
        <v>2016</v>
      </c>
      <c r="N6" s="2">
        <v>6</v>
      </c>
      <c r="O6" s="2">
        <v>0</v>
      </c>
      <c r="P6" s="2">
        <f>N6+O6</f>
        <v>6</v>
      </c>
      <c r="Q6" s="11">
        <f>$P6/$AA$5</f>
        <v>7.0588235294117646E-2</v>
      </c>
      <c r="S6" s="148">
        <v>2016</v>
      </c>
      <c r="T6" s="2">
        <v>0</v>
      </c>
      <c r="U6" s="2">
        <v>0</v>
      </c>
      <c r="V6" s="2">
        <f>T6+U6</f>
        <v>0</v>
      </c>
      <c r="W6" s="11">
        <f>$V6/$AA$5</f>
        <v>0</v>
      </c>
      <c r="Z6" s="44">
        <v>2017</v>
      </c>
      <c r="AA6" s="45">
        <v>106</v>
      </c>
    </row>
    <row r="7" spans="1:27" x14ac:dyDescent="0.25">
      <c r="A7" s="149">
        <v>2017</v>
      </c>
      <c r="B7" s="40">
        <v>80</v>
      </c>
      <c r="C7" s="40">
        <v>0</v>
      </c>
      <c r="D7" s="40">
        <f t="shared" ref="D7:D8" si="0">B7+C7</f>
        <v>80</v>
      </c>
      <c r="E7" s="11">
        <f>$D7/$AA$6</f>
        <v>0.75471698113207553</v>
      </c>
      <c r="G7" s="149">
        <v>2017</v>
      </c>
      <c r="H7" s="40">
        <v>16</v>
      </c>
      <c r="I7" s="40">
        <v>0</v>
      </c>
      <c r="J7" s="40">
        <f t="shared" ref="J7:J8" si="1">H7+I7</f>
        <v>16</v>
      </c>
      <c r="K7" s="11">
        <f>$J7/$AA$7</f>
        <v>0.17204301075268819</v>
      </c>
      <c r="M7" s="149">
        <v>2017</v>
      </c>
      <c r="N7" s="40">
        <v>10</v>
      </c>
      <c r="O7" s="40">
        <v>0</v>
      </c>
      <c r="P7" s="40">
        <f t="shared" ref="P7:P8" si="2">N7+O7</f>
        <v>10</v>
      </c>
      <c r="Q7" s="41">
        <f>$P7/$AA$6</f>
        <v>9.4339622641509441E-2</v>
      </c>
      <c r="S7" s="149">
        <v>2017</v>
      </c>
      <c r="T7" s="40">
        <v>0</v>
      </c>
      <c r="U7" s="40">
        <v>0</v>
      </c>
      <c r="V7" s="40">
        <f t="shared" ref="V7:V8" si="3">T7+U7</f>
        <v>0</v>
      </c>
      <c r="W7" s="41">
        <f>$V7/$AA$6</f>
        <v>0</v>
      </c>
      <c r="Z7" s="299">
        <v>2018</v>
      </c>
      <c r="AA7" s="300">
        <v>93</v>
      </c>
    </row>
    <row r="8" spans="1:27" x14ac:dyDescent="0.25">
      <c r="A8" s="301" t="s">
        <v>30</v>
      </c>
      <c r="B8" s="167">
        <v>45</v>
      </c>
      <c r="C8" s="167">
        <v>3</v>
      </c>
      <c r="D8" s="167">
        <f t="shared" si="0"/>
        <v>48</v>
      </c>
      <c r="E8" s="11">
        <f>$D8/$AA$7</f>
        <v>0.5161290322580645</v>
      </c>
      <c r="G8" s="301" t="s">
        <v>30</v>
      </c>
      <c r="H8" s="167">
        <v>23</v>
      </c>
      <c r="I8" s="167">
        <v>7</v>
      </c>
      <c r="J8" s="167">
        <f t="shared" si="1"/>
        <v>30</v>
      </c>
      <c r="K8" s="11">
        <f>$J8/$AA$7</f>
        <v>0.32258064516129031</v>
      </c>
      <c r="M8" s="301" t="s">
        <v>30</v>
      </c>
      <c r="N8" s="167">
        <v>13</v>
      </c>
      <c r="O8" s="167">
        <v>2</v>
      </c>
      <c r="P8" s="167">
        <f t="shared" si="2"/>
        <v>15</v>
      </c>
      <c r="Q8" s="302">
        <f>$P8/$AA$7</f>
        <v>0.16129032258064516</v>
      </c>
      <c r="S8" s="301" t="s">
        <v>30</v>
      </c>
      <c r="T8" s="167">
        <v>0</v>
      </c>
      <c r="U8" s="167">
        <v>0</v>
      </c>
      <c r="V8" s="167">
        <f t="shared" si="3"/>
        <v>0</v>
      </c>
      <c r="W8" s="302">
        <f>$V8/$AA$7</f>
        <v>0</v>
      </c>
      <c r="Z8" s="303">
        <v>2019</v>
      </c>
      <c r="AA8" s="300"/>
    </row>
    <row r="9" spans="1:27" x14ac:dyDescent="0.25">
      <c r="A9" s="149">
        <v>2019</v>
      </c>
      <c r="B9" s="167"/>
      <c r="C9" s="167"/>
      <c r="D9" s="167"/>
      <c r="E9" s="302"/>
      <c r="G9" s="149">
        <v>2019</v>
      </c>
      <c r="H9" s="167"/>
      <c r="I9" s="167"/>
      <c r="J9" s="167"/>
      <c r="K9" s="11"/>
      <c r="M9" s="149">
        <v>2019</v>
      </c>
      <c r="N9" s="167"/>
      <c r="O9" s="167"/>
      <c r="P9" s="167"/>
      <c r="Q9" s="302"/>
      <c r="S9" s="149">
        <v>2019</v>
      </c>
      <c r="T9" s="167"/>
      <c r="U9" s="167"/>
      <c r="V9" s="167"/>
      <c r="W9" s="302"/>
      <c r="Z9" s="303">
        <v>2020</v>
      </c>
      <c r="AA9" s="167"/>
    </row>
    <row r="10" spans="1:27" x14ac:dyDescent="0.25">
      <c r="A10" s="149">
        <v>2020</v>
      </c>
      <c r="B10" s="167"/>
      <c r="C10" s="167"/>
      <c r="D10" s="167"/>
      <c r="E10" s="304"/>
      <c r="G10" s="149">
        <v>2020</v>
      </c>
      <c r="H10" s="167"/>
      <c r="I10" s="167"/>
      <c r="J10" s="167"/>
      <c r="K10" s="11"/>
      <c r="M10" s="149">
        <v>2020</v>
      </c>
      <c r="N10" s="167"/>
      <c r="O10" s="167"/>
      <c r="P10" s="167"/>
      <c r="Q10" s="304"/>
      <c r="S10" s="149">
        <v>2020</v>
      </c>
      <c r="T10" s="167"/>
      <c r="U10" s="167"/>
      <c r="V10" s="167"/>
      <c r="W10" s="304"/>
      <c r="Z10" s="26" t="s">
        <v>1</v>
      </c>
      <c r="AA10" s="2">
        <f>SUM(AA4:AA9)</f>
        <v>340</v>
      </c>
    </row>
    <row r="11" spans="1:27" ht="15.75" thickBot="1" x14ac:dyDescent="0.3">
      <c r="A11" s="527" t="s">
        <v>0</v>
      </c>
      <c r="B11" s="528">
        <f>SUM(B5:B9)</f>
        <v>214</v>
      </c>
      <c r="C11" s="528">
        <f>SUM(C5:C9)</f>
        <v>3</v>
      </c>
      <c r="D11" s="528">
        <f>SUM(D5:D9)</f>
        <v>217</v>
      </c>
      <c r="E11" s="529">
        <f>D11/$AA$10</f>
        <v>0.63823529411764701</v>
      </c>
      <c r="F11" s="481"/>
      <c r="G11" s="527" t="s">
        <v>0</v>
      </c>
      <c r="H11" s="528">
        <f>SUM(H5:H9)</f>
        <v>74</v>
      </c>
      <c r="I11" s="528">
        <f>SUM(I5:I9)</f>
        <v>7</v>
      </c>
      <c r="J11" s="528">
        <f>SUM(J5:J9)</f>
        <v>81</v>
      </c>
      <c r="K11" s="529">
        <f>J11/$AA$10</f>
        <v>0.23823529411764705</v>
      </c>
      <c r="L11" s="481"/>
      <c r="M11" s="527" t="s">
        <v>0</v>
      </c>
      <c r="N11" s="528">
        <f>SUM(N5:N9)</f>
        <v>40</v>
      </c>
      <c r="O11" s="528">
        <f>SUM(O5:O9)</f>
        <v>2</v>
      </c>
      <c r="P11" s="528">
        <f>SUM(P5:P9)</f>
        <v>42</v>
      </c>
      <c r="Q11" s="529">
        <f>P11/$AA$10</f>
        <v>0.12352941176470589</v>
      </c>
      <c r="R11" s="481"/>
      <c r="S11" s="527" t="s">
        <v>0</v>
      </c>
      <c r="T11" s="528">
        <f>SUM(T5:T9)</f>
        <v>0</v>
      </c>
      <c r="U11" s="528">
        <f>SUM(U5:U9)</f>
        <v>0</v>
      </c>
      <c r="V11" s="528">
        <f>SUM(V5:V9)</f>
        <v>0</v>
      </c>
      <c r="W11" s="529">
        <f>V11/$AA$10</f>
        <v>0</v>
      </c>
    </row>
    <row r="13" spans="1:27" x14ac:dyDescent="0.25">
      <c r="A13" s="181" t="s">
        <v>17</v>
      </c>
    </row>
    <row r="14" spans="1:27" x14ac:dyDescent="0.25">
      <c r="A14" s="182" t="s">
        <v>34</v>
      </c>
      <c r="D14" s="485">
        <v>43900</v>
      </c>
    </row>
  </sheetData>
  <mergeCells count="1">
    <mergeCell ref="A3:E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3"/>
  <sheetViews>
    <sheetView zoomScale="90" zoomScaleNormal="90" workbookViewId="0">
      <selection activeCell="H35" sqref="H35"/>
    </sheetView>
  </sheetViews>
  <sheetFormatPr defaultRowHeight="15" x14ac:dyDescent="0.25"/>
  <cols>
    <col min="1" max="1" width="2.42578125" customWidth="1"/>
    <col min="2" max="2" width="10.5703125" customWidth="1"/>
    <col min="3" max="3" width="9.140625" customWidth="1"/>
    <col min="7" max="7" width="3" customWidth="1"/>
    <col min="13" max="13" width="3.42578125" customWidth="1"/>
    <col min="19" max="19" width="3.5703125" customWidth="1"/>
    <col min="26" max="26" width="5.5703125" bestFit="1" customWidth="1"/>
  </cols>
  <sheetData>
    <row r="1" spans="1:27" x14ac:dyDescent="0.25">
      <c r="A1" s="35" t="s">
        <v>144</v>
      </c>
    </row>
    <row r="2" spans="1:27" ht="15.75" thickBot="1" x14ac:dyDescent="0.3"/>
    <row r="3" spans="1:27" x14ac:dyDescent="0.25">
      <c r="B3" s="18" t="s">
        <v>22</v>
      </c>
      <c r="C3" s="23"/>
      <c r="D3" s="15"/>
      <c r="E3" s="19"/>
      <c r="F3" s="17"/>
      <c r="H3" s="18" t="s">
        <v>21</v>
      </c>
      <c r="I3" s="23"/>
      <c r="J3" s="15"/>
      <c r="K3" s="19"/>
      <c r="L3" s="17"/>
      <c r="N3" s="18" t="s">
        <v>23</v>
      </c>
      <c r="O3" s="23"/>
      <c r="P3" s="15"/>
      <c r="Q3" s="19"/>
      <c r="R3" s="17"/>
      <c r="T3" s="8" t="s">
        <v>24</v>
      </c>
      <c r="U3" s="15"/>
      <c r="V3" s="19"/>
      <c r="W3" s="20"/>
      <c r="X3" s="17"/>
    </row>
    <row r="4" spans="1:27" ht="25.5" x14ac:dyDescent="0.25">
      <c r="B4" s="24" t="s">
        <v>16</v>
      </c>
      <c r="C4" s="6" t="s">
        <v>2</v>
      </c>
      <c r="D4" s="6" t="s">
        <v>5</v>
      </c>
      <c r="E4" s="6" t="s">
        <v>6</v>
      </c>
      <c r="F4" s="10" t="s">
        <v>11</v>
      </c>
      <c r="H4" s="24" t="s">
        <v>16</v>
      </c>
      <c r="I4" s="6" t="s">
        <v>2</v>
      </c>
      <c r="J4" s="6" t="s">
        <v>5</v>
      </c>
      <c r="K4" s="6" t="s">
        <v>6</v>
      </c>
      <c r="L4" s="10" t="s">
        <v>11</v>
      </c>
      <c r="N4" s="24" t="s">
        <v>16</v>
      </c>
      <c r="O4" s="6" t="s">
        <v>2</v>
      </c>
      <c r="P4" s="6" t="s">
        <v>5</v>
      </c>
      <c r="Q4" s="6" t="s">
        <v>6</v>
      </c>
      <c r="R4" s="10" t="s">
        <v>11</v>
      </c>
      <c r="T4" s="24" t="s">
        <v>16</v>
      </c>
      <c r="U4" s="6" t="s">
        <v>2</v>
      </c>
      <c r="V4" s="6" t="s">
        <v>5</v>
      </c>
      <c r="W4" s="6" t="s">
        <v>6</v>
      </c>
      <c r="X4" s="10" t="s">
        <v>11</v>
      </c>
      <c r="AA4" s="4" t="s">
        <v>4</v>
      </c>
    </row>
    <row r="5" spans="1:27" x14ac:dyDescent="0.25">
      <c r="B5" s="148">
        <v>2015</v>
      </c>
      <c r="C5" s="7"/>
      <c r="D5" s="7">
        <v>0</v>
      </c>
      <c r="E5" s="2">
        <f t="shared" ref="E5:E10" si="0">C5+D5</f>
        <v>0</v>
      </c>
      <c r="F5" s="11" t="e">
        <f>$E5/$AA$5</f>
        <v>#DIV/0!</v>
      </c>
      <c r="H5" s="148">
        <v>2015</v>
      </c>
      <c r="I5" s="7"/>
      <c r="J5" s="7">
        <v>0</v>
      </c>
      <c r="K5" s="2">
        <f t="shared" ref="K5:K10" si="1">I5+J5</f>
        <v>0</v>
      </c>
      <c r="L5" s="11" t="e">
        <f>$K5/$AA$5</f>
        <v>#DIV/0!</v>
      </c>
      <c r="N5" s="148">
        <v>2015</v>
      </c>
      <c r="O5" s="7"/>
      <c r="P5" s="7">
        <v>0</v>
      </c>
      <c r="Q5" s="2">
        <f t="shared" ref="Q5:Q10" si="2">O5+P5</f>
        <v>0</v>
      </c>
      <c r="R5" s="11" t="e">
        <f>$Q5/$AA$5</f>
        <v>#DIV/0!</v>
      </c>
      <c r="T5" s="148">
        <v>2015</v>
      </c>
      <c r="U5" s="2">
        <v>0</v>
      </c>
      <c r="V5" s="2">
        <v>0</v>
      </c>
      <c r="W5" s="2">
        <f t="shared" ref="W5:W10" si="3">U5+V5</f>
        <v>0</v>
      </c>
      <c r="X5" s="25" t="e">
        <f>$W5/$AA$5</f>
        <v>#DIV/0!</v>
      </c>
      <c r="Z5" s="5">
        <v>2015</v>
      </c>
      <c r="AA5" s="1">
        <f>E5+K5+Q5+W5</f>
        <v>0</v>
      </c>
    </row>
    <row r="6" spans="1:27" x14ac:dyDescent="0.25">
      <c r="B6" s="148">
        <v>2016</v>
      </c>
      <c r="C6" s="2"/>
      <c r="D6" s="2">
        <v>0</v>
      </c>
      <c r="E6" s="2">
        <f t="shared" si="0"/>
        <v>0</v>
      </c>
      <c r="F6" s="11" t="e">
        <f>$E6/$AA$6</f>
        <v>#DIV/0!</v>
      </c>
      <c r="H6" s="148">
        <v>2016</v>
      </c>
      <c r="I6" s="2"/>
      <c r="J6" s="2">
        <v>0</v>
      </c>
      <c r="K6" s="2">
        <f t="shared" si="1"/>
        <v>0</v>
      </c>
      <c r="L6" s="11" t="e">
        <f>$K6/$AA$6</f>
        <v>#DIV/0!</v>
      </c>
      <c r="N6" s="148">
        <v>2016</v>
      </c>
      <c r="O6" s="2"/>
      <c r="P6" s="2">
        <v>0</v>
      </c>
      <c r="Q6" s="2">
        <f t="shared" si="2"/>
        <v>0</v>
      </c>
      <c r="R6" s="11" t="e">
        <f>$Q6/$AA$6</f>
        <v>#DIV/0!</v>
      </c>
      <c r="T6" s="148">
        <v>2016</v>
      </c>
      <c r="U6" s="2">
        <v>0</v>
      </c>
      <c r="V6" s="2">
        <v>0</v>
      </c>
      <c r="W6" s="2">
        <f t="shared" si="3"/>
        <v>0</v>
      </c>
      <c r="X6" s="25" t="e">
        <f>$W6/$AA$6</f>
        <v>#DIV/0!</v>
      </c>
      <c r="Z6" s="5">
        <v>2016</v>
      </c>
      <c r="AA6" s="1">
        <f>E6+K6+Q6+W6</f>
        <v>0</v>
      </c>
    </row>
    <row r="7" spans="1:27" s="42" customFormat="1" x14ac:dyDescent="0.25">
      <c r="B7" s="149">
        <v>2017</v>
      </c>
      <c r="C7" s="40"/>
      <c r="D7" s="40">
        <v>0</v>
      </c>
      <c r="E7" s="40">
        <f t="shared" si="0"/>
        <v>0</v>
      </c>
      <c r="F7" s="41" t="e">
        <f>$E7/$AA$7</f>
        <v>#DIV/0!</v>
      </c>
      <c r="H7" s="149">
        <v>2017</v>
      </c>
      <c r="I7" s="40"/>
      <c r="J7" s="40">
        <v>0</v>
      </c>
      <c r="K7" s="40">
        <f t="shared" si="1"/>
        <v>0</v>
      </c>
      <c r="L7" s="41" t="e">
        <f>$K7/$AA$7</f>
        <v>#DIV/0!</v>
      </c>
      <c r="N7" s="149">
        <v>2017</v>
      </c>
      <c r="O7" s="40"/>
      <c r="P7" s="40">
        <v>0</v>
      </c>
      <c r="Q7" s="40">
        <f t="shared" si="2"/>
        <v>0</v>
      </c>
      <c r="R7" s="41" t="e">
        <f>$Q7/$AA$7</f>
        <v>#DIV/0!</v>
      </c>
      <c r="T7" s="149">
        <v>2017</v>
      </c>
      <c r="U7" s="40"/>
      <c r="V7" s="40">
        <v>0</v>
      </c>
      <c r="W7" s="40">
        <f t="shared" si="3"/>
        <v>0</v>
      </c>
      <c r="X7" s="43" t="e">
        <f>$W7/$AA$7</f>
        <v>#DIV/0!</v>
      </c>
      <c r="Z7" s="44">
        <v>2017</v>
      </c>
      <c r="AA7" s="45">
        <f>E7+K7+Q7+W7</f>
        <v>0</v>
      </c>
    </row>
    <row r="8" spans="1:27" x14ac:dyDescent="0.25">
      <c r="B8" s="148">
        <v>2018</v>
      </c>
      <c r="C8" s="2"/>
      <c r="D8" s="2"/>
      <c r="E8" s="2">
        <f t="shared" si="0"/>
        <v>0</v>
      </c>
      <c r="F8" s="12"/>
      <c r="H8" s="148">
        <v>2018</v>
      </c>
      <c r="I8" s="2"/>
      <c r="J8" s="2"/>
      <c r="K8" s="2">
        <f t="shared" si="1"/>
        <v>0</v>
      </c>
      <c r="L8" s="12"/>
      <c r="N8" s="148">
        <v>2018</v>
      </c>
      <c r="O8" s="2"/>
      <c r="P8" s="2"/>
      <c r="Q8" s="2">
        <f t="shared" si="2"/>
        <v>0</v>
      </c>
      <c r="R8" s="12"/>
      <c r="T8" s="148">
        <v>2018</v>
      </c>
      <c r="U8" s="2"/>
      <c r="V8" s="2"/>
      <c r="W8" s="2">
        <f t="shared" si="3"/>
        <v>0</v>
      </c>
      <c r="X8" s="12"/>
      <c r="Z8" s="16">
        <v>2018</v>
      </c>
      <c r="AA8" s="1">
        <f>E8+K8+Q8+W8</f>
        <v>0</v>
      </c>
    </row>
    <row r="9" spans="1:27" x14ac:dyDescent="0.25">
      <c r="B9" s="148">
        <v>2019</v>
      </c>
      <c r="C9" s="2"/>
      <c r="D9" s="2"/>
      <c r="E9" s="2">
        <f t="shared" si="0"/>
        <v>0</v>
      </c>
      <c r="F9" s="12"/>
      <c r="H9" s="148">
        <v>2019</v>
      </c>
      <c r="I9" s="2"/>
      <c r="J9" s="2"/>
      <c r="K9" s="2">
        <f t="shared" si="1"/>
        <v>0</v>
      </c>
      <c r="L9" s="12"/>
      <c r="N9" s="148">
        <v>2019</v>
      </c>
      <c r="O9" s="2"/>
      <c r="P9" s="2"/>
      <c r="Q9" s="2">
        <f t="shared" si="2"/>
        <v>0</v>
      </c>
      <c r="R9" s="12"/>
      <c r="T9" s="148">
        <v>2019</v>
      </c>
      <c r="U9" s="2"/>
      <c r="V9" s="2"/>
      <c r="W9" s="2">
        <f t="shared" si="3"/>
        <v>0</v>
      </c>
      <c r="X9" s="12"/>
      <c r="Z9" s="16">
        <v>2019</v>
      </c>
      <c r="AA9" s="2"/>
    </row>
    <row r="10" spans="1:27" x14ac:dyDescent="0.25">
      <c r="B10" s="148">
        <v>2020</v>
      </c>
      <c r="C10" s="2"/>
      <c r="D10" s="2"/>
      <c r="E10" s="2">
        <f t="shared" si="0"/>
        <v>0</v>
      </c>
      <c r="F10" s="12"/>
      <c r="H10" s="148">
        <v>2020</v>
      </c>
      <c r="I10" s="2"/>
      <c r="J10" s="2"/>
      <c r="K10" s="2">
        <f t="shared" si="1"/>
        <v>0</v>
      </c>
      <c r="L10" s="12"/>
      <c r="N10" s="148">
        <v>2020</v>
      </c>
      <c r="O10" s="2"/>
      <c r="P10" s="2"/>
      <c r="Q10" s="2">
        <f t="shared" si="2"/>
        <v>0</v>
      </c>
      <c r="R10" s="12"/>
      <c r="T10" s="148">
        <v>2020</v>
      </c>
      <c r="U10" s="2"/>
      <c r="V10" s="2"/>
      <c r="W10" s="2">
        <f t="shared" si="3"/>
        <v>0</v>
      </c>
      <c r="X10" s="12"/>
      <c r="Z10" s="16">
        <v>2020</v>
      </c>
      <c r="AA10" s="2"/>
    </row>
    <row r="11" spans="1:27" ht="15.75" thickBot="1" x14ac:dyDescent="0.3">
      <c r="B11" s="13" t="s">
        <v>0</v>
      </c>
      <c r="C11" s="14">
        <f>SUM(C5:C9)</f>
        <v>0</v>
      </c>
      <c r="D11" s="14">
        <f>SUM(D5:D9)</f>
        <v>0</v>
      </c>
      <c r="E11" s="14">
        <f>SUM(E5:E9)</f>
        <v>0</v>
      </c>
      <c r="F11" s="27" t="e">
        <f>E11/$AA$11</f>
        <v>#DIV/0!</v>
      </c>
      <c r="H11" s="13" t="s">
        <v>0</v>
      </c>
      <c r="I11" s="14">
        <f>SUM(I5:I9)</f>
        <v>0</v>
      </c>
      <c r="J11" s="14">
        <f>SUM(J5:J9)</f>
        <v>0</v>
      </c>
      <c r="K11" s="14">
        <f>SUM(K5:K9)</f>
        <v>0</v>
      </c>
      <c r="L11" s="27" t="e">
        <f>K11/AA11</f>
        <v>#DIV/0!</v>
      </c>
      <c r="N11" s="13" t="s">
        <v>0</v>
      </c>
      <c r="O11" s="14">
        <f>SUM(O5:O9)</f>
        <v>0</v>
      </c>
      <c r="P11" s="14">
        <f>SUM(P5:P9)</f>
        <v>0</v>
      </c>
      <c r="Q11" s="14">
        <f>SUM(Q5:Q9)</f>
        <v>0</v>
      </c>
      <c r="R11" s="27" t="e">
        <f>Q11/AA11</f>
        <v>#DIV/0!</v>
      </c>
      <c r="T11" s="13" t="s">
        <v>0</v>
      </c>
      <c r="U11" s="14">
        <f>SUM(U5:U9)</f>
        <v>0</v>
      </c>
      <c r="V11" s="14">
        <f>SUM(V5:V9)</f>
        <v>0</v>
      </c>
      <c r="W11" s="14">
        <f>SUM(W5:W9)</f>
        <v>0</v>
      </c>
      <c r="X11" s="27" t="e">
        <f>W11/AA11</f>
        <v>#DIV/0!</v>
      </c>
      <c r="Z11" s="26" t="s">
        <v>1</v>
      </c>
      <c r="AA11" s="2">
        <f>SUM(AA5:AA10)</f>
        <v>0</v>
      </c>
    </row>
    <row r="13" spans="1:27" x14ac:dyDescent="0.25">
      <c r="B13" s="21" t="s">
        <v>17</v>
      </c>
    </row>
  </sheetData>
  <pageMargins left="0.25" right="0.25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56"/>
  <sheetViews>
    <sheetView topLeftCell="U25" zoomScaleNormal="100" workbookViewId="0">
      <selection activeCell="A6" sqref="A6"/>
    </sheetView>
  </sheetViews>
  <sheetFormatPr defaultColWidth="9.140625" defaultRowHeight="12.75" x14ac:dyDescent="0.2"/>
  <cols>
    <col min="1" max="1" width="19.5703125" style="34" customWidth="1"/>
    <col min="2" max="2" width="8.28515625" style="29" customWidth="1"/>
    <col min="3" max="3" width="8" style="29" bestFit="1" customWidth="1"/>
    <col min="4" max="4" width="6" style="29" bestFit="1" customWidth="1"/>
    <col min="5" max="5" width="7.42578125" style="29" bestFit="1" customWidth="1"/>
    <col min="6" max="6" width="8" style="29" bestFit="1" customWidth="1"/>
    <col min="7" max="7" width="6" style="29" bestFit="1" customWidth="1"/>
    <col min="8" max="8" width="7.42578125" style="29" bestFit="1" customWidth="1"/>
    <col min="9" max="9" width="8" style="29" bestFit="1" customWidth="1"/>
    <col min="10" max="10" width="6" style="29" bestFit="1" customWidth="1"/>
    <col min="11" max="11" width="7.42578125" style="29" bestFit="1" customWidth="1"/>
    <col min="12" max="12" width="8" style="29" bestFit="1" customWidth="1"/>
    <col min="13" max="13" width="6" style="29" bestFit="1" customWidth="1"/>
    <col min="14" max="14" width="7.42578125" style="29" bestFit="1" customWidth="1"/>
    <col min="15" max="15" width="8" style="29" bestFit="1" customWidth="1"/>
    <col min="16" max="16" width="6" style="29" bestFit="1" customWidth="1"/>
    <col min="17" max="17" width="7.42578125" style="29" bestFit="1" customWidth="1"/>
    <col min="18" max="18" width="8" style="29" bestFit="1" customWidth="1"/>
    <col min="19" max="19" width="6" style="29" bestFit="1" customWidth="1"/>
    <col min="20" max="20" width="7" style="29" bestFit="1" customWidth="1"/>
    <col min="21" max="21" width="7.7109375" style="29" bestFit="1" customWidth="1"/>
    <col min="22" max="22" width="6" style="29" bestFit="1" customWidth="1"/>
    <col min="23" max="23" width="7.85546875" style="29" customWidth="1"/>
    <col min="24" max="24" width="8.5703125" style="29" customWidth="1"/>
    <col min="25" max="25" width="8.5703125" style="239" customWidth="1"/>
    <col min="26" max="26" width="8.28515625" style="34" customWidth="1"/>
    <col min="27" max="27" width="7.42578125" style="29" bestFit="1" customWidth="1"/>
    <col min="28" max="28" width="8" style="29" bestFit="1" customWidth="1"/>
    <col min="29" max="29" width="6" style="29" bestFit="1" customWidth="1"/>
    <col min="30" max="30" width="7.42578125" style="29" bestFit="1" customWidth="1"/>
    <col min="31" max="31" width="8" style="29" bestFit="1" customWidth="1"/>
    <col min="32" max="32" width="6" style="29" bestFit="1" customWidth="1"/>
    <col min="33" max="33" width="7.42578125" style="29" bestFit="1" customWidth="1"/>
    <col min="34" max="34" width="8" style="29" bestFit="1" customWidth="1"/>
    <col min="35" max="35" width="6" style="29" bestFit="1" customWidth="1"/>
    <col min="36" max="36" width="7.42578125" style="29" bestFit="1" customWidth="1"/>
    <col min="37" max="37" width="8" style="29" bestFit="1" customWidth="1"/>
    <col min="38" max="38" width="6" style="29" bestFit="1" customWidth="1"/>
    <col min="39" max="39" width="7.42578125" style="29" bestFit="1" customWidth="1"/>
    <col min="40" max="40" width="8" style="29" bestFit="1" customWidth="1"/>
    <col min="41" max="41" width="6" style="29" bestFit="1" customWidth="1"/>
    <col min="42" max="42" width="7.42578125" style="29" bestFit="1" customWidth="1"/>
    <col min="43" max="43" width="8" style="29" bestFit="1" customWidth="1"/>
    <col min="44" max="44" width="6" style="29" bestFit="1" customWidth="1"/>
    <col min="45" max="45" width="7" style="29" bestFit="1" customWidth="1"/>
    <col min="46" max="46" width="7.7109375" style="29" bestFit="1" customWidth="1"/>
    <col min="47" max="47" width="6" style="29" bestFit="1" customWidth="1"/>
    <col min="48" max="16384" width="9.140625" style="29"/>
  </cols>
  <sheetData>
    <row r="1" spans="1:48" ht="15" x14ac:dyDescent="0.25">
      <c r="A1" s="189" t="s">
        <v>261</v>
      </c>
    </row>
    <row r="3" spans="1:48" ht="13.5" thickBot="1" x14ac:dyDescent="0.25">
      <c r="A3" s="28" t="s">
        <v>18</v>
      </c>
      <c r="N3" s="30"/>
      <c r="O3" s="30"/>
      <c r="P3" s="30"/>
      <c r="Q3" s="30"/>
      <c r="R3" s="30"/>
      <c r="Z3" s="28" t="s">
        <v>25</v>
      </c>
    </row>
    <row r="4" spans="1:48" s="31" customFormat="1" ht="25.5" x14ac:dyDescent="0.2">
      <c r="A4" s="530" t="s">
        <v>181</v>
      </c>
      <c r="B4" s="46" t="s">
        <v>12</v>
      </c>
      <c r="C4" s="564">
        <v>2015</v>
      </c>
      <c r="D4" s="565"/>
      <c r="E4" s="566"/>
      <c r="F4" s="564">
        <v>2016</v>
      </c>
      <c r="G4" s="565"/>
      <c r="H4" s="566"/>
      <c r="I4" s="567">
        <v>2017</v>
      </c>
      <c r="J4" s="568"/>
      <c r="K4" s="569"/>
      <c r="L4" s="570" t="s">
        <v>31</v>
      </c>
      <c r="M4" s="571"/>
      <c r="N4" s="572"/>
      <c r="O4" s="564">
        <v>2019</v>
      </c>
      <c r="P4" s="565"/>
      <c r="Q4" s="566"/>
      <c r="R4" s="555">
        <v>2020</v>
      </c>
      <c r="S4" s="556"/>
      <c r="T4" s="557"/>
      <c r="U4" s="552" t="s">
        <v>145</v>
      </c>
      <c r="V4" s="553"/>
      <c r="W4" s="554"/>
      <c r="X4" s="126"/>
      <c r="Y4" s="240"/>
      <c r="Z4" s="494" t="s">
        <v>181</v>
      </c>
      <c r="AA4" s="84" t="s">
        <v>14</v>
      </c>
      <c r="AB4" s="546">
        <v>2015</v>
      </c>
      <c r="AC4" s="547"/>
      <c r="AD4" s="548"/>
      <c r="AE4" s="546">
        <v>2016</v>
      </c>
      <c r="AF4" s="547"/>
      <c r="AG4" s="548"/>
      <c r="AH4" s="558">
        <v>2017</v>
      </c>
      <c r="AI4" s="559"/>
      <c r="AJ4" s="560"/>
      <c r="AK4" s="561" t="s">
        <v>31</v>
      </c>
      <c r="AL4" s="562"/>
      <c r="AM4" s="563"/>
      <c r="AN4" s="546">
        <v>2019</v>
      </c>
      <c r="AO4" s="547"/>
      <c r="AP4" s="548"/>
      <c r="AQ4" s="549">
        <v>2020</v>
      </c>
      <c r="AR4" s="550"/>
      <c r="AS4" s="551"/>
      <c r="AT4" s="550" t="s">
        <v>145</v>
      </c>
      <c r="AU4" s="550"/>
      <c r="AV4" s="551"/>
    </row>
    <row r="5" spans="1:48" s="32" customFormat="1" x14ac:dyDescent="0.2">
      <c r="A5" s="50"/>
      <c r="B5" s="46"/>
      <c r="C5" s="47" t="s">
        <v>13</v>
      </c>
      <c r="D5" s="50" t="s">
        <v>7</v>
      </c>
      <c r="E5" s="51" t="s">
        <v>3</v>
      </c>
      <c r="F5" s="47" t="s">
        <v>13</v>
      </c>
      <c r="G5" s="48" t="s">
        <v>7</v>
      </c>
      <c r="H5" s="49" t="s">
        <v>3</v>
      </c>
      <c r="I5" s="52" t="s">
        <v>13</v>
      </c>
      <c r="J5" s="53" t="s">
        <v>7</v>
      </c>
      <c r="K5" s="54" t="s">
        <v>3</v>
      </c>
      <c r="L5" s="55" t="s">
        <v>13</v>
      </c>
      <c r="M5" s="56" t="s">
        <v>7</v>
      </c>
      <c r="N5" s="57" t="s">
        <v>3</v>
      </c>
      <c r="O5" s="47" t="s">
        <v>13</v>
      </c>
      <c r="P5" s="48" t="s">
        <v>7</v>
      </c>
      <c r="Q5" s="58" t="s">
        <v>3</v>
      </c>
      <c r="R5" s="59" t="s">
        <v>13</v>
      </c>
      <c r="S5" s="60" t="s">
        <v>7</v>
      </c>
      <c r="T5" s="61" t="s">
        <v>3</v>
      </c>
      <c r="U5" s="127" t="s">
        <v>13</v>
      </c>
      <c r="V5" s="128" t="s">
        <v>7</v>
      </c>
      <c r="W5" s="129" t="s">
        <v>3</v>
      </c>
      <c r="X5" s="133" t="s">
        <v>11</v>
      </c>
      <c r="Y5" s="241"/>
      <c r="Z5" s="86"/>
      <c r="AA5" s="84"/>
      <c r="AB5" s="85" t="s">
        <v>13</v>
      </c>
      <c r="AC5" s="88" t="s">
        <v>7</v>
      </c>
      <c r="AD5" s="89" t="s">
        <v>3</v>
      </c>
      <c r="AE5" s="85" t="s">
        <v>13</v>
      </c>
      <c r="AF5" s="86" t="s">
        <v>7</v>
      </c>
      <c r="AG5" s="87" t="s">
        <v>3</v>
      </c>
      <c r="AH5" s="85" t="s">
        <v>13</v>
      </c>
      <c r="AI5" s="86" t="s">
        <v>7</v>
      </c>
      <c r="AJ5" s="93" t="s">
        <v>3</v>
      </c>
      <c r="AK5" s="90" t="s">
        <v>13</v>
      </c>
      <c r="AL5" s="91" t="s">
        <v>7</v>
      </c>
      <c r="AM5" s="92" t="s">
        <v>3</v>
      </c>
      <c r="AN5" s="85" t="s">
        <v>13</v>
      </c>
      <c r="AO5" s="86" t="s">
        <v>7</v>
      </c>
      <c r="AP5" s="93" t="s">
        <v>3</v>
      </c>
      <c r="AQ5" s="94" t="s">
        <v>13</v>
      </c>
      <c r="AR5" s="95" t="s">
        <v>7</v>
      </c>
      <c r="AS5" s="96" t="s">
        <v>3</v>
      </c>
      <c r="AT5" s="473" t="s">
        <v>13</v>
      </c>
      <c r="AU5" s="98" t="s">
        <v>7</v>
      </c>
      <c r="AV5" s="96" t="s">
        <v>3</v>
      </c>
    </row>
    <row r="6" spans="1:48" s="33" customFormat="1" x14ac:dyDescent="0.2">
      <c r="A6" s="489" t="s">
        <v>185</v>
      </c>
      <c r="B6" s="46" t="s">
        <v>148</v>
      </c>
      <c r="C6" s="252">
        <v>0</v>
      </c>
      <c r="D6" s="253">
        <v>0</v>
      </c>
      <c r="E6" s="68">
        <f t="shared" ref="E6:E36" si="0">C6+D6</f>
        <v>0</v>
      </c>
      <c r="F6" s="252">
        <v>1</v>
      </c>
      <c r="G6" s="254">
        <v>0</v>
      </c>
      <c r="H6" s="74">
        <f t="shared" ref="H6:H11" si="1">F6+G6</f>
        <v>1</v>
      </c>
      <c r="I6" s="255">
        <v>0</v>
      </c>
      <c r="J6" s="256">
        <v>0</v>
      </c>
      <c r="K6" s="69">
        <f>I6+J6</f>
        <v>0</v>
      </c>
      <c r="L6" s="259">
        <v>0</v>
      </c>
      <c r="M6" s="260">
        <v>0</v>
      </c>
      <c r="N6" s="57">
        <f>SUM(L6,M6)</f>
        <v>0</v>
      </c>
      <c r="O6" s="47"/>
      <c r="P6" s="48"/>
      <c r="Q6" s="69">
        <f t="shared" ref="Q6:Q37" si="2">O6+P6</f>
        <v>0</v>
      </c>
      <c r="R6" s="59"/>
      <c r="S6" s="60"/>
      <c r="T6" s="72">
        <f>R6+S6</f>
        <v>0</v>
      </c>
      <c r="U6" s="130">
        <f t="shared" ref="U6:U37" si="3">C6+F6+I6+L6+O6+R6</f>
        <v>1</v>
      </c>
      <c r="V6" s="131">
        <f t="shared" ref="V6:V37" si="4">D6+G6+J6+M6+P6+S6</f>
        <v>0</v>
      </c>
      <c r="W6" s="132">
        <f t="shared" ref="W6:W37" si="5">U6+V6</f>
        <v>1</v>
      </c>
      <c r="X6" s="126">
        <f t="shared" ref="X6:X37" si="6">W6/$W$37</f>
        <v>2.9411764705882353E-3</v>
      </c>
      <c r="Y6" s="240"/>
      <c r="Z6" s="495" t="s">
        <v>267</v>
      </c>
      <c r="AA6" s="99" t="s">
        <v>146</v>
      </c>
      <c r="AB6" s="100">
        <v>4</v>
      </c>
      <c r="AC6" s="103">
        <v>0</v>
      </c>
      <c r="AD6" s="104">
        <f>AB6+AC6</f>
        <v>4</v>
      </c>
      <c r="AE6" s="100">
        <v>1</v>
      </c>
      <c r="AF6" s="101">
        <v>0</v>
      </c>
      <c r="AG6" s="102">
        <f>AE6+AF6</f>
        <v>1</v>
      </c>
      <c r="AH6" s="100">
        <v>7</v>
      </c>
      <c r="AI6" s="101">
        <v>0</v>
      </c>
      <c r="AJ6" s="105">
        <f>AH6+AI6</f>
        <v>7</v>
      </c>
      <c r="AK6" s="106">
        <v>5</v>
      </c>
      <c r="AL6" s="107">
        <v>0</v>
      </c>
      <c r="AM6" s="108">
        <f>AK6+AL6</f>
        <v>5</v>
      </c>
      <c r="AN6" s="100"/>
      <c r="AO6" s="101"/>
      <c r="AP6" s="105">
        <f>AN6+AO6</f>
        <v>0</v>
      </c>
      <c r="AQ6" s="109"/>
      <c r="AR6" s="110"/>
      <c r="AS6" s="111">
        <f>AQ6+AR6</f>
        <v>0</v>
      </c>
      <c r="AT6" s="474">
        <f>AB6+AE6+AH6+AK6+AN6+AQ6</f>
        <v>17</v>
      </c>
      <c r="AU6" s="112">
        <f>AC6+AF6+AI6+AL6+AO6+AR6</f>
        <v>0</v>
      </c>
      <c r="AV6" s="111">
        <f>AT6+AU6</f>
        <v>17</v>
      </c>
    </row>
    <row r="7" spans="1:48" x14ac:dyDescent="0.2">
      <c r="A7" s="492" t="s">
        <v>265</v>
      </c>
      <c r="B7" s="46" t="s">
        <v>195</v>
      </c>
      <c r="C7" s="252">
        <v>0</v>
      </c>
      <c r="D7" s="253">
        <v>0</v>
      </c>
      <c r="E7" s="68">
        <f t="shared" si="0"/>
        <v>0</v>
      </c>
      <c r="F7" s="252">
        <v>1</v>
      </c>
      <c r="G7" s="254">
        <v>0</v>
      </c>
      <c r="H7" s="74">
        <f t="shared" si="1"/>
        <v>1</v>
      </c>
      <c r="I7" s="255">
        <v>0</v>
      </c>
      <c r="J7" s="256">
        <v>0</v>
      </c>
      <c r="K7" s="69">
        <f>I7+J7</f>
        <v>0</v>
      </c>
      <c r="L7" s="259">
        <v>1</v>
      </c>
      <c r="M7" s="260">
        <v>0</v>
      </c>
      <c r="N7" s="57">
        <f t="shared" ref="N7:N37" si="7">SUM(L7,M7)</f>
        <v>1</v>
      </c>
      <c r="O7" s="47"/>
      <c r="P7" s="48"/>
      <c r="Q7" s="69">
        <f t="shared" si="2"/>
        <v>0</v>
      </c>
      <c r="R7" s="59"/>
      <c r="S7" s="60"/>
      <c r="T7" s="72">
        <f>R7+S7</f>
        <v>0</v>
      </c>
      <c r="U7" s="130">
        <f t="shared" si="3"/>
        <v>2</v>
      </c>
      <c r="V7" s="131">
        <f t="shared" si="4"/>
        <v>0</v>
      </c>
      <c r="W7" s="132">
        <f t="shared" si="5"/>
        <v>2</v>
      </c>
      <c r="X7" s="126">
        <f t="shared" si="6"/>
        <v>5.8823529411764705E-3</v>
      </c>
      <c r="Y7" s="240"/>
      <c r="Z7" s="495" t="s">
        <v>266</v>
      </c>
      <c r="AA7" s="113" t="s">
        <v>147</v>
      </c>
      <c r="AB7" s="109">
        <v>2</v>
      </c>
      <c r="AC7" s="103">
        <v>0</v>
      </c>
      <c r="AD7" s="104">
        <f t="shared" ref="AD7:AD53" si="8">AB7+AC7</f>
        <v>2</v>
      </c>
      <c r="AE7" s="109">
        <v>0</v>
      </c>
      <c r="AF7" s="101">
        <v>0</v>
      </c>
      <c r="AG7" s="102">
        <f t="shared" ref="AG7:AG54" si="9">AE7+AF7</f>
        <v>0</v>
      </c>
      <c r="AH7" s="109">
        <v>2</v>
      </c>
      <c r="AI7" s="101">
        <v>0</v>
      </c>
      <c r="AJ7" s="111">
        <f t="shared" ref="AJ7:AJ53" si="10">AH7+AI7</f>
        <v>2</v>
      </c>
      <c r="AK7" s="114">
        <v>3</v>
      </c>
      <c r="AL7" s="107">
        <v>0</v>
      </c>
      <c r="AM7" s="108">
        <f t="shared" ref="AM7:AM54" si="11">AK7+AL7</f>
        <v>3</v>
      </c>
      <c r="AN7" s="109"/>
      <c r="AO7" s="110"/>
      <c r="AP7" s="105">
        <f t="shared" ref="AP7:AP54" si="12">AN7+AO7</f>
        <v>0</v>
      </c>
      <c r="AQ7" s="109"/>
      <c r="AR7" s="110"/>
      <c r="AS7" s="111">
        <f t="shared" ref="AS7:AS54" si="13">AQ7+AR7</f>
        <v>0</v>
      </c>
      <c r="AT7" s="474">
        <f t="shared" ref="AT7:AT54" si="14">AB7+AE7+AH7+AK7+AN7+AQ7</f>
        <v>7</v>
      </c>
      <c r="AU7" s="112">
        <f t="shared" ref="AU7:AU54" si="15">AC7+AF7+AI7+AL7+AO7+AR7</f>
        <v>0</v>
      </c>
      <c r="AV7" s="111">
        <f t="shared" ref="AV7:AV53" si="16">AT7+AU7</f>
        <v>7</v>
      </c>
    </row>
    <row r="8" spans="1:48" x14ac:dyDescent="0.2">
      <c r="A8" s="491" t="s">
        <v>266</v>
      </c>
      <c r="B8" s="46" t="s">
        <v>149</v>
      </c>
      <c r="C8" s="252">
        <v>0</v>
      </c>
      <c r="D8" s="253">
        <v>0</v>
      </c>
      <c r="E8" s="68">
        <f t="shared" si="0"/>
        <v>0</v>
      </c>
      <c r="F8" s="252">
        <v>0</v>
      </c>
      <c r="G8" s="254">
        <v>0</v>
      </c>
      <c r="H8" s="74">
        <f t="shared" si="1"/>
        <v>0</v>
      </c>
      <c r="I8" s="255">
        <v>0</v>
      </c>
      <c r="J8" s="256">
        <v>0</v>
      </c>
      <c r="K8" s="69">
        <f>I8+J8</f>
        <v>0</v>
      </c>
      <c r="L8" s="259">
        <v>7</v>
      </c>
      <c r="M8" s="260">
        <v>0</v>
      </c>
      <c r="N8" s="57">
        <f t="shared" si="7"/>
        <v>7</v>
      </c>
      <c r="O8" s="47"/>
      <c r="P8" s="48"/>
      <c r="Q8" s="69">
        <f t="shared" si="2"/>
        <v>0</v>
      </c>
      <c r="R8" s="59"/>
      <c r="S8" s="60"/>
      <c r="T8" s="72">
        <f>R8+S8</f>
        <v>0</v>
      </c>
      <c r="U8" s="130">
        <v>0</v>
      </c>
      <c r="V8" s="131">
        <f t="shared" si="4"/>
        <v>0</v>
      </c>
      <c r="W8" s="132">
        <f t="shared" si="5"/>
        <v>0</v>
      </c>
      <c r="X8" s="126">
        <f t="shared" si="6"/>
        <v>0</v>
      </c>
      <c r="Y8" s="240"/>
      <c r="Z8" s="496" t="s">
        <v>266</v>
      </c>
      <c r="AA8" s="113" t="s">
        <v>149</v>
      </c>
      <c r="AB8" s="109">
        <v>6</v>
      </c>
      <c r="AC8" s="103">
        <v>0</v>
      </c>
      <c r="AD8" s="104">
        <f t="shared" si="8"/>
        <v>6</v>
      </c>
      <c r="AE8" s="109">
        <v>5</v>
      </c>
      <c r="AF8" s="101">
        <v>0</v>
      </c>
      <c r="AG8" s="102">
        <f t="shared" si="9"/>
        <v>5</v>
      </c>
      <c r="AH8" s="109">
        <v>8</v>
      </c>
      <c r="AI8" s="101">
        <v>0</v>
      </c>
      <c r="AJ8" s="111">
        <f t="shared" si="10"/>
        <v>8</v>
      </c>
      <c r="AK8" s="114">
        <v>11</v>
      </c>
      <c r="AL8" s="107">
        <v>0</v>
      </c>
      <c r="AM8" s="108">
        <f t="shared" si="11"/>
        <v>11</v>
      </c>
      <c r="AN8" s="109"/>
      <c r="AO8" s="110"/>
      <c r="AP8" s="105">
        <f t="shared" si="12"/>
        <v>0</v>
      </c>
      <c r="AQ8" s="109"/>
      <c r="AR8" s="110"/>
      <c r="AS8" s="111">
        <f t="shared" si="13"/>
        <v>0</v>
      </c>
      <c r="AT8" s="474">
        <f t="shared" si="14"/>
        <v>30</v>
      </c>
      <c r="AU8" s="112">
        <f t="shared" si="15"/>
        <v>0</v>
      </c>
      <c r="AV8" s="111">
        <f t="shared" si="16"/>
        <v>30</v>
      </c>
    </row>
    <row r="9" spans="1:48" x14ac:dyDescent="0.2">
      <c r="A9" s="490" t="s">
        <v>267</v>
      </c>
      <c r="B9" s="64" t="s">
        <v>150</v>
      </c>
      <c r="C9" s="65">
        <v>3</v>
      </c>
      <c r="D9" s="67">
        <v>0</v>
      </c>
      <c r="E9" s="68">
        <f t="shared" si="0"/>
        <v>3</v>
      </c>
      <c r="F9" s="65">
        <v>5</v>
      </c>
      <c r="G9" s="66">
        <v>0</v>
      </c>
      <c r="H9" s="74">
        <f t="shared" si="1"/>
        <v>5</v>
      </c>
      <c r="I9" s="257">
        <v>2</v>
      </c>
      <c r="J9" s="258">
        <v>0</v>
      </c>
      <c r="K9" s="69">
        <f>I9+J9</f>
        <v>2</v>
      </c>
      <c r="L9" s="261">
        <v>3</v>
      </c>
      <c r="M9" s="260">
        <v>0</v>
      </c>
      <c r="N9" s="57">
        <f t="shared" si="7"/>
        <v>3</v>
      </c>
      <c r="O9" s="65"/>
      <c r="P9" s="66"/>
      <c r="Q9" s="69">
        <f>O9+P9</f>
        <v>0</v>
      </c>
      <c r="R9" s="70"/>
      <c r="S9" s="71"/>
      <c r="T9" s="72">
        <f>R9+S9</f>
        <v>0</v>
      </c>
      <c r="U9" s="130">
        <f>C9+F9+I9+L9+O9+R9</f>
        <v>13</v>
      </c>
      <c r="V9" s="131">
        <f>D9+G9+J9+M9+P9+S9</f>
        <v>0</v>
      </c>
      <c r="W9" s="132">
        <f>U9+V9</f>
        <v>13</v>
      </c>
      <c r="X9" s="126">
        <f t="shared" si="6"/>
        <v>3.8235294117647062E-2</v>
      </c>
      <c r="Y9" s="240"/>
      <c r="Z9" s="496" t="s">
        <v>265</v>
      </c>
      <c r="AA9" s="113" t="s">
        <v>195</v>
      </c>
      <c r="AB9" s="109">
        <v>0</v>
      </c>
      <c r="AC9" s="103">
        <v>0</v>
      </c>
      <c r="AD9" s="104">
        <f t="shared" si="8"/>
        <v>0</v>
      </c>
      <c r="AE9" s="109">
        <v>0</v>
      </c>
      <c r="AF9" s="101">
        <v>0</v>
      </c>
      <c r="AG9" s="102">
        <f t="shared" si="9"/>
        <v>0</v>
      </c>
      <c r="AH9" s="109">
        <v>0</v>
      </c>
      <c r="AI9" s="101">
        <v>0</v>
      </c>
      <c r="AJ9" s="111">
        <f t="shared" si="10"/>
        <v>0</v>
      </c>
      <c r="AK9" s="114">
        <v>1</v>
      </c>
      <c r="AL9" s="107">
        <v>0</v>
      </c>
      <c r="AM9" s="108">
        <f t="shared" si="11"/>
        <v>1</v>
      </c>
      <c r="AN9" s="109"/>
      <c r="AO9" s="110"/>
      <c r="AP9" s="105">
        <f t="shared" si="12"/>
        <v>0</v>
      </c>
      <c r="AQ9" s="109"/>
      <c r="AR9" s="110"/>
      <c r="AS9" s="111">
        <f t="shared" si="13"/>
        <v>0</v>
      </c>
      <c r="AT9" s="474">
        <f t="shared" ref="AT9" si="17">AB9+AE9+AH9+AK9+AN9+AQ9</f>
        <v>1</v>
      </c>
      <c r="AU9" s="112">
        <f t="shared" ref="AU9" si="18">AC9+AF9+AI9+AL9+AO9+AR9</f>
        <v>0</v>
      </c>
      <c r="AV9" s="111">
        <f t="shared" ref="AV9" si="19">AT9+AU9</f>
        <v>1</v>
      </c>
    </row>
    <row r="10" spans="1:48" x14ac:dyDescent="0.2">
      <c r="A10" s="492" t="s">
        <v>185</v>
      </c>
      <c r="B10" s="73" t="s">
        <v>152</v>
      </c>
      <c r="C10" s="70">
        <v>1</v>
      </c>
      <c r="D10" s="67">
        <v>0</v>
      </c>
      <c r="E10" s="68">
        <f t="shared" si="0"/>
        <v>1</v>
      </c>
      <c r="F10" s="70">
        <v>0</v>
      </c>
      <c r="G10" s="66">
        <v>0</v>
      </c>
      <c r="H10" s="74">
        <f t="shared" si="1"/>
        <v>0</v>
      </c>
      <c r="I10" s="70">
        <v>1</v>
      </c>
      <c r="J10" s="66">
        <v>0</v>
      </c>
      <c r="K10" s="69">
        <f t="shared" ref="K10:K37" si="20">I10+J10</f>
        <v>1</v>
      </c>
      <c r="L10" s="261">
        <v>0</v>
      </c>
      <c r="M10" s="260">
        <v>0</v>
      </c>
      <c r="N10" s="57">
        <f t="shared" si="7"/>
        <v>0</v>
      </c>
      <c r="O10" s="70"/>
      <c r="P10" s="71"/>
      <c r="Q10" s="69">
        <f t="shared" si="2"/>
        <v>0</v>
      </c>
      <c r="R10" s="70"/>
      <c r="S10" s="71"/>
      <c r="T10" s="72">
        <f t="shared" ref="T10:T37" si="21">R10+S10</f>
        <v>0</v>
      </c>
      <c r="U10" s="130">
        <f t="shared" si="3"/>
        <v>2</v>
      </c>
      <c r="V10" s="131">
        <f t="shared" si="4"/>
        <v>0</v>
      </c>
      <c r="W10" s="132">
        <f t="shared" si="5"/>
        <v>2</v>
      </c>
      <c r="X10" s="126">
        <f t="shared" si="6"/>
        <v>5.8823529411764705E-3</v>
      </c>
      <c r="Y10" s="240"/>
      <c r="Z10" s="496" t="s">
        <v>267</v>
      </c>
      <c r="AA10" s="113" t="s">
        <v>150</v>
      </c>
      <c r="AB10" s="109">
        <v>12</v>
      </c>
      <c r="AC10" s="103">
        <v>0</v>
      </c>
      <c r="AD10" s="104">
        <f t="shared" si="8"/>
        <v>12</v>
      </c>
      <c r="AE10" s="109">
        <v>7</v>
      </c>
      <c r="AF10" s="101">
        <v>0</v>
      </c>
      <c r="AG10" s="102">
        <f t="shared" si="9"/>
        <v>7</v>
      </c>
      <c r="AH10" s="109">
        <v>7</v>
      </c>
      <c r="AI10" s="101">
        <v>0</v>
      </c>
      <c r="AJ10" s="111">
        <f t="shared" si="10"/>
        <v>7</v>
      </c>
      <c r="AK10" s="114">
        <v>9</v>
      </c>
      <c r="AL10" s="107">
        <v>0</v>
      </c>
      <c r="AM10" s="108">
        <f t="shared" si="11"/>
        <v>9</v>
      </c>
      <c r="AN10" s="109"/>
      <c r="AO10" s="110"/>
      <c r="AP10" s="105">
        <f t="shared" si="12"/>
        <v>0</v>
      </c>
      <c r="AQ10" s="109"/>
      <c r="AR10" s="110"/>
      <c r="AS10" s="111">
        <f t="shared" si="13"/>
        <v>0</v>
      </c>
      <c r="AT10" s="474">
        <f t="shared" si="14"/>
        <v>35</v>
      </c>
      <c r="AU10" s="112">
        <f t="shared" si="15"/>
        <v>0</v>
      </c>
      <c r="AV10" s="111">
        <f t="shared" si="16"/>
        <v>35</v>
      </c>
    </row>
    <row r="11" spans="1:48" x14ac:dyDescent="0.2">
      <c r="A11" s="492" t="s">
        <v>266</v>
      </c>
      <c r="B11" s="73" t="s">
        <v>151</v>
      </c>
      <c r="C11" s="70">
        <v>0</v>
      </c>
      <c r="D11" s="67">
        <v>0</v>
      </c>
      <c r="E11" s="68">
        <f t="shared" si="0"/>
        <v>0</v>
      </c>
      <c r="F11" s="70">
        <v>2</v>
      </c>
      <c r="G11" s="66">
        <v>0</v>
      </c>
      <c r="H11" s="74">
        <f t="shared" si="1"/>
        <v>2</v>
      </c>
      <c r="I11" s="70">
        <v>8</v>
      </c>
      <c r="J11" s="66">
        <v>0</v>
      </c>
      <c r="K11" s="69">
        <f t="shared" si="20"/>
        <v>8</v>
      </c>
      <c r="L11" s="261">
        <v>0</v>
      </c>
      <c r="M11" s="260">
        <v>0</v>
      </c>
      <c r="N11" s="57">
        <f t="shared" si="7"/>
        <v>0</v>
      </c>
      <c r="O11" s="70"/>
      <c r="P11" s="71"/>
      <c r="Q11" s="69">
        <f t="shared" si="2"/>
        <v>0</v>
      </c>
      <c r="R11" s="70"/>
      <c r="S11" s="71"/>
      <c r="T11" s="72">
        <f t="shared" si="21"/>
        <v>0</v>
      </c>
      <c r="U11" s="130">
        <f t="shared" si="3"/>
        <v>10</v>
      </c>
      <c r="V11" s="131">
        <f t="shared" si="4"/>
        <v>0</v>
      </c>
      <c r="W11" s="132">
        <f t="shared" si="5"/>
        <v>10</v>
      </c>
      <c r="X11" s="126">
        <f t="shared" si="6"/>
        <v>2.9411764705882353E-2</v>
      </c>
      <c r="Y11" s="240"/>
      <c r="Z11" s="495" t="s">
        <v>187</v>
      </c>
      <c r="AA11" s="113" t="s">
        <v>217</v>
      </c>
      <c r="AB11" s="109">
        <v>0</v>
      </c>
      <c r="AC11" s="103">
        <v>0</v>
      </c>
      <c r="AD11" s="104">
        <f t="shared" si="8"/>
        <v>0</v>
      </c>
      <c r="AE11" s="109">
        <v>0</v>
      </c>
      <c r="AF11" s="101">
        <v>0</v>
      </c>
      <c r="AG11" s="102">
        <f t="shared" si="9"/>
        <v>0</v>
      </c>
      <c r="AH11" s="109">
        <v>0</v>
      </c>
      <c r="AI11" s="101">
        <v>0</v>
      </c>
      <c r="AJ11" s="111">
        <f t="shared" si="10"/>
        <v>0</v>
      </c>
      <c r="AK11" s="114">
        <v>4</v>
      </c>
      <c r="AL11" s="107">
        <v>0</v>
      </c>
      <c r="AM11" s="108">
        <f t="shared" si="11"/>
        <v>4</v>
      </c>
      <c r="AN11" s="109"/>
      <c r="AO11" s="110"/>
      <c r="AP11" s="105">
        <f t="shared" si="12"/>
        <v>0</v>
      </c>
      <c r="AQ11" s="109"/>
      <c r="AR11" s="110"/>
      <c r="AS11" s="111">
        <f t="shared" si="13"/>
        <v>0</v>
      </c>
      <c r="AT11" s="474">
        <f t="shared" si="14"/>
        <v>4</v>
      </c>
      <c r="AU11" s="112">
        <f t="shared" si="15"/>
        <v>0</v>
      </c>
      <c r="AV11" s="111">
        <f t="shared" si="16"/>
        <v>4</v>
      </c>
    </row>
    <row r="12" spans="1:48" x14ac:dyDescent="0.2">
      <c r="A12" s="490" t="s">
        <v>268</v>
      </c>
      <c r="B12" s="73" t="s">
        <v>193</v>
      </c>
      <c r="C12" s="70">
        <v>1</v>
      </c>
      <c r="D12" s="67">
        <v>0</v>
      </c>
      <c r="E12" s="68">
        <f t="shared" si="0"/>
        <v>1</v>
      </c>
      <c r="F12" s="70">
        <v>3</v>
      </c>
      <c r="G12" s="66">
        <v>0</v>
      </c>
      <c r="H12" s="74">
        <f t="shared" ref="H12:H36" si="22">F12+G12</f>
        <v>3</v>
      </c>
      <c r="I12" s="70">
        <v>2</v>
      </c>
      <c r="J12" s="66">
        <v>0</v>
      </c>
      <c r="K12" s="69">
        <f t="shared" si="20"/>
        <v>2</v>
      </c>
      <c r="L12" s="261">
        <v>6</v>
      </c>
      <c r="M12" s="260">
        <v>0</v>
      </c>
      <c r="N12" s="57">
        <f t="shared" si="7"/>
        <v>6</v>
      </c>
      <c r="O12" s="70"/>
      <c r="P12" s="71"/>
      <c r="Q12" s="69">
        <f t="shared" si="2"/>
        <v>0</v>
      </c>
      <c r="R12" s="70"/>
      <c r="S12" s="71"/>
      <c r="T12" s="72">
        <f t="shared" si="21"/>
        <v>0</v>
      </c>
      <c r="U12" s="130">
        <f t="shared" si="3"/>
        <v>12</v>
      </c>
      <c r="V12" s="131">
        <f t="shared" si="4"/>
        <v>0</v>
      </c>
      <c r="W12" s="132">
        <f t="shared" si="5"/>
        <v>12</v>
      </c>
      <c r="X12" s="126">
        <f t="shared" si="6"/>
        <v>3.5294117647058823E-2</v>
      </c>
      <c r="Y12" s="240"/>
      <c r="Z12" s="496" t="s">
        <v>266</v>
      </c>
      <c r="AA12" s="113" t="s">
        <v>151</v>
      </c>
      <c r="AB12" s="109">
        <v>8</v>
      </c>
      <c r="AC12" s="103">
        <v>0</v>
      </c>
      <c r="AD12" s="104">
        <f t="shared" si="8"/>
        <v>8</v>
      </c>
      <c r="AE12" s="109">
        <v>4</v>
      </c>
      <c r="AF12" s="101">
        <v>0</v>
      </c>
      <c r="AG12" s="102">
        <f t="shared" si="9"/>
        <v>4</v>
      </c>
      <c r="AH12" s="109">
        <v>8</v>
      </c>
      <c r="AI12" s="101">
        <v>0</v>
      </c>
      <c r="AJ12" s="111">
        <f t="shared" si="10"/>
        <v>8</v>
      </c>
      <c r="AK12" s="114">
        <v>9</v>
      </c>
      <c r="AL12" s="107">
        <v>0</v>
      </c>
      <c r="AM12" s="108">
        <f t="shared" si="11"/>
        <v>9</v>
      </c>
      <c r="AN12" s="109"/>
      <c r="AO12" s="110"/>
      <c r="AP12" s="105">
        <f t="shared" si="12"/>
        <v>0</v>
      </c>
      <c r="AQ12" s="109"/>
      <c r="AR12" s="110"/>
      <c r="AS12" s="111">
        <f t="shared" si="13"/>
        <v>0</v>
      </c>
      <c r="AT12" s="474">
        <f t="shared" si="14"/>
        <v>29</v>
      </c>
      <c r="AU12" s="112">
        <f t="shared" si="15"/>
        <v>0</v>
      </c>
      <c r="AV12" s="111">
        <f t="shared" si="16"/>
        <v>29</v>
      </c>
    </row>
    <row r="13" spans="1:48" x14ac:dyDescent="0.2">
      <c r="A13" s="492" t="s">
        <v>268</v>
      </c>
      <c r="B13" s="73" t="s">
        <v>153</v>
      </c>
      <c r="C13" s="70">
        <v>1</v>
      </c>
      <c r="D13" s="67">
        <v>0</v>
      </c>
      <c r="E13" s="68">
        <f t="shared" si="0"/>
        <v>1</v>
      </c>
      <c r="F13" s="70">
        <v>1</v>
      </c>
      <c r="G13" s="66">
        <v>0</v>
      </c>
      <c r="H13" s="74">
        <f t="shared" si="22"/>
        <v>1</v>
      </c>
      <c r="I13" s="70">
        <v>0</v>
      </c>
      <c r="J13" s="66">
        <v>0</v>
      </c>
      <c r="K13" s="69">
        <f t="shared" si="20"/>
        <v>0</v>
      </c>
      <c r="L13" s="261">
        <v>0</v>
      </c>
      <c r="M13" s="260">
        <v>0</v>
      </c>
      <c r="N13" s="57">
        <f t="shared" si="7"/>
        <v>0</v>
      </c>
      <c r="O13" s="70"/>
      <c r="P13" s="71"/>
      <c r="Q13" s="69">
        <f t="shared" si="2"/>
        <v>0</v>
      </c>
      <c r="R13" s="70"/>
      <c r="S13" s="71"/>
      <c r="T13" s="72">
        <f t="shared" si="21"/>
        <v>0</v>
      </c>
      <c r="U13" s="130">
        <f t="shared" si="3"/>
        <v>2</v>
      </c>
      <c r="V13" s="131">
        <f t="shared" si="4"/>
        <v>0</v>
      </c>
      <c r="W13" s="132">
        <f t="shared" si="5"/>
        <v>2</v>
      </c>
      <c r="X13" s="126">
        <f t="shared" si="6"/>
        <v>5.8823529411764705E-3</v>
      </c>
      <c r="Y13" s="240"/>
      <c r="Z13" s="495" t="s">
        <v>185</v>
      </c>
      <c r="AA13" s="113" t="s">
        <v>152</v>
      </c>
      <c r="AB13" s="109">
        <v>2</v>
      </c>
      <c r="AC13" s="103">
        <v>0</v>
      </c>
      <c r="AD13" s="104">
        <f t="shared" si="8"/>
        <v>2</v>
      </c>
      <c r="AE13" s="109">
        <v>3</v>
      </c>
      <c r="AF13" s="101">
        <v>0</v>
      </c>
      <c r="AG13" s="102">
        <f t="shared" si="9"/>
        <v>3</v>
      </c>
      <c r="AH13" s="109">
        <v>1</v>
      </c>
      <c r="AI13" s="101">
        <v>0</v>
      </c>
      <c r="AJ13" s="111">
        <f t="shared" si="10"/>
        <v>1</v>
      </c>
      <c r="AK13" s="114">
        <v>0</v>
      </c>
      <c r="AL13" s="107">
        <v>0</v>
      </c>
      <c r="AM13" s="108">
        <f t="shared" si="11"/>
        <v>0</v>
      </c>
      <c r="AN13" s="109"/>
      <c r="AO13" s="110"/>
      <c r="AP13" s="105">
        <f t="shared" si="12"/>
        <v>0</v>
      </c>
      <c r="AQ13" s="109"/>
      <c r="AR13" s="110"/>
      <c r="AS13" s="111">
        <f t="shared" si="13"/>
        <v>0</v>
      </c>
      <c r="AT13" s="474">
        <f t="shared" si="14"/>
        <v>6</v>
      </c>
      <c r="AU13" s="112">
        <f t="shared" si="15"/>
        <v>0</v>
      </c>
      <c r="AV13" s="111">
        <f t="shared" si="16"/>
        <v>6</v>
      </c>
    </row>
    <row r="14" spans="1:48" x14ac:dyDescent="0.2">
      <c r="A14" s="492" t="s">
        <v>187</v>
      </c>
      <c r="B14" s="73" t="s">
        <v>154</v>
      </c>
      <c r="C14" s="70">
        <v>4</v>
      </c>
      <c r="D14" s="67">
        <v>0</v>
      </c>
      <c r="E14" s="68">
        <f t="shared" si="0"/>
        <v>4</v>
      </c>
      <c r="F14" s="70">
        <v>7</v>
      </c>
      <c r="G14" s="66">
        <v>0</v>
      </c>
      <c r="H14" s="74">
        <f t="shared" si="22"/>
        <v>7</v>
      </c>
      <c r="I14" s="70">
        <v>2</v>
      </c>
      <c r="J14" s="66">
        <v>0</v>
      </c>
      <c r="K14" s="69">
        <f t="shared" si="20"/>
        <v>2</v>
      </c>
      <c r="L14" s="261">
        <v>3</v>
      </c>
      <c r="M14" s="260">
        <v>0</v>
      </c>
      <c r="N14" s="57">
        <f t="shared" si="7"/>
        <v>3</v>
      </c>
      <c r="O14" s="70"/>
      <c r="P14" s="71"/>
      <c r="Q14" s="69">
        <f t="shared" si="2"/>
        <v>0</v>
      </c>
      <c r="R14" s="70"/>
      <c r="S14" s="71"/>
      <c r="T14" s="72">
        <f t="shared" si="21"/>
        <v>0</v>
      </c>
      <c r="U14" s="130">
        <f t="shared" si="3"/>
        <v>16</v>
      </c>
      <c r="V14" s="131">
        <f t="shared" si="4"/>
        <v>0</v>
      </c>
      <c r="W14" s="132">
        <f t="shared" si="5"/>
        <v>16</v>
      </c>
      <c r="X14" s="126">
        <f t="shared" si="6"/>
        <v>4.7058823529411764E-2</v>
      </c>
      <c r="Y14" s="240"/>
      <c r="Z14" s="496" t="s">
        <v>268</v>
      </c>
      <c r="AA14" s="113" t="s">
        <v>153</v>
      </c>
      <c r="AB14" s="109">
        <v>1</v>
      </c>
      <c r="AC14" s="103">
        <v>0</v>
      </c>
      <c r="AD14" s="104">
        <f t="shared" si="8"/>
        <v>1</v>
      </c>
      <c r="AE14" s="109">
        <v>1</v>
      </c>
      <c r="AF14" s="101">
        <v>0</v>
      </c>
      <c r="AG14" s="102">
        <f t="shared" si="9"/>
        <v>1</v>
      </c>
      <c r="AH14" s="109">
        <v>0</v>
      </c>
      <c r="AI14" s="101">
        <v>0</v>
      </c>
      <c r="AJ14" s="111">
        <f t="shared" si="10"/>
        <v>0</v>
      </c>
      <c r="AK14" s="114">
        <v>1</v>
      </c>
      <c r="AL14" s="107">
        <v>0</v>
      </c>
      <c r="AM14" s="108">
        <f t="shared" si="11"/>
        <v>1</v>
      </c>
      <c r="AN14" s="109"/>
      <c r="AO14" s="110"/>
      <c r="AP14" s="105">
        <f t="shared" si="12"/>
        <v>0</v>
      </c>
      <c r="AQ14" s="109"/>
      <c r="AR14" s="110"/>
      <c r="AS14" s="111">
        <f t="shared" si="13"/>
        <v>0</v>
      </c>
      <c r="AT14" s="474">
        <f t="shared" si="14"/>
        <v>3</v>
      </c>
      <c r="AU14" s="112">
        <f t="shared" si="15"/>
        <v>0</v>
      </c>
      <c r="AV14" s="111">
        <f t="shared" si="16"/>
        <v>3</v>
      </c>
    </row>
    <row r="15" spans="1:48" x14ac:dyDescent="0.2">
      <c r="A15" s="490" t="s">
        <v>188</v>
      </c>
      <c r="B15" s="73" t="s">
        <v>156</v>
      </c>
      <c r="C15" s="70">
        <v>0</v>
      </c>
      <c r="D15" s="67">
        <v>0</v>
      </c>
      <c r="E15" s="68">
        <f t="shared" si="0"/>
        <v>0</v>
      </c>
      <c r="F15" s="70">
        <v>0</v>
      </c>
      <c r="G15" s="66">
        <v>0</v>
      </c>
      <c r="H15" s="74">
        <f t="shared" si="22"/>
        <v>0</v>
      </c>
      <c r="I15" s="70">
        <v>1</v>
      </c>
      <c r="J15" s="66">
        <v>0</v>
      </c>
      <c r="K15" s="69">
        <f t="shared" si="20"/>
        <v>1</v>
      </c>
      <c r="L15" s="261">
        <v>0</v>
      </c>
      <c r="M15" s="260">
        <v>0</v>
      </c>
      <c r="N15" s="57">
        <f t="shared" si="7"/>
        <v>0</v>
      </c>
      <c r="O15" s="70"/>
      <c r="P15" s="71"/>
      <c r="Q15" s="69">
        <f t="shared" si="2"/>
        <v>0</v>
      </c>
      <c r="R15" s="70"/>
      <c r="S15" s="71"/>
      <c r="T15" s="72">
        <f t="shared" si="21"/>
        <v>0</v>
      </c>
      <c r="U15" s="130">
        <f t="shared" si="3"/>
        <v>1</v>
      </c>
      <c r="V15" s="131">
        <f t="shared" si="4"/>
        <v>0</v>
      </c>
      <c r="W15" s="132">
        <f t="shared" si="5"/>
        <v>1</v>
      </c>
      <c r="X15" s="126">
        <f t="shared" si="6"/>
        <v>2.9411764705882353E-3</v>
      </c>
      <c r="Y15" s="240"/>
      <c r="Z15" s="496" t="s">
        <v>187</v>
      </c>
      <c r="AA15" s="113" t="s">
        <v>154</v>
      </c>
      <c r="AB15" s="109">
        <v>5</v>
      </c>
      <c r="AC15" s="103">
        <v>0</v>
      </c>
      <c r="AD15" s="104">
        <f t="shared" si="8"/>
        <v>5</v>
      </c>
      <c r="AE15" s="109">
        <v>7</v>
      </c>
      <c r="AF15" s="101">
        <v>0</v>
      </c>
      <c r="AG15" s="102">
        <f t="shared" si="9"/>
        <v>7</v>
      </c>
      <c r="AH15" s="109">
        <v>14</v>
      </c>
      <c r="AI15" s="101">
        <v>0</v>
      </c>
      <c r="AJ15" s="111">
        <f t="shared" si="10"/>
        <v>14</v>
      </c>
      <c r="AK15" s="114">
        <v>10</v>
      </c>
      <c r="AL15" s="107">
        <v>0</v>
      </c>
      <c r="AM15" s="108">
        <f t="shared" si="11"/>
        <v>10</v>
      </c>
      <c r="AN15" s="109"/>
      <c r="AO15" s="110"/>
      <c r="AP15" s="105">
        <f t="shared" si="12"/>
        <v>0</v>
      </c>
      <c r="AQ15" s="109"/>
      <c r="AR15" s="110"/>
      <c r="AS15" s="111">
        <f t="shared" si="13"/>
        <v>0</v>
      </c>
      <c r="AT15" s="474">
        <f t="shared" si="14"/>
        <v>36</v>
      </c>
      <c r="AU15" s="112">
        <f t="shared" si="15"/>
        <v>0</v>
      </c>
      <c r="AV15" s="111">
        <f t="shared" si="16"/>
        <v>36</v>
      </c>
    </row>
    <row r="16" spans="1:48" x14ac:dyDescent="0.2">
      <c r="A16" s="492" t="s">
        <v>266</v>
      </c>
      <c r="B16" s="73" t="s">
        <v>157</v>
      </c>
      <c r="C16" s="70">
        <v>0</v>
      </c>
      <c r="D16" s="67">
        <v>0</v>
      </c>
      <c r="E16" s="68">
        <f t="shared" si="0"/>
        <v>0</v>
      </c>
      <c r="F16" s="70">
        <v>3</v>
      </c>
      <c r="G16" s="66">
        <v>0</v>
      </c>
      <c r="H16" s="74">
        <f t="shared" si="22"/>
        <v>3</v>
      </c>
      <c r="I16" s="70">
        <v>19</v>
      </c>
      <c r="J16" s="66">
        <v>0</v>
      </c>
      <c r="K16" s="69">
        <f t="shared" si="20"/>
        <v>19</v>
      </c>
      <c r="L16" s="261">
        <v>4</v>
      </c>
      <c r="M16" s="262">
        <v>1</v>
      </c>
      <c r="N16" s="57">
        <f t="shared" si="7"/>
        <v>5</v>
      </c>
      <c r="O16" s="70"/>
      <c r="P16" s="71"/>
      <c r="Q16" s="69">
        <f t="shared" si="2"/>
        <v>0</v>
      </c>
      <c r="R16" s="70"/>
      <c r="S16" s="71"/>
      <c r="T16" s="72">
        <f t="shared" si="21"/>
        <v>0</v>
      </c>
      <c r="U16" s="130">
        <f t="shared" si="3"/>
        <v>26</v>
      </c>
      <c r="V16" s="131">
        <f t="shared" si="4"/>
        <v>1</v>
      </c>
      <c r="W16" s="132">
        <f t="shared" si="5"/>
        <v>27</v>
      </c>
      <c r="X16" s="126">
        <f t="shared" si="6"/>
        <v>7.9411764705882348E-2</v>
      </c>
      <c r="Y16" s="240"/>
      <c r="Z16" s="495" t="s">
        <v>185</v>
      </c>
      <c r="AA16" s="113" t="s">
        <v>155</v>
      </c>
      <c r="AB16" s="115">
        <v>1</v>
      </c>
      <c r="AC16" s="103">
        <v>0</v>
      </c>
      <c r="AD16" s="104">
        <f t="shared" si="8"/>
        <v>1</v>
      </c>
      <c r="AE16" s="115">
        <v>0</v>
      </c>
      <c r="AF16" s="101">
        <v>0</v>
      </c>
      <c r="AG16" s="102">
        <f t="shared" si="9"/>
        <v>0</v>
      </c>
      <c r="AH16" s="115">
        <v>0</v>
      </c>
      <c r="AI16" s="101">
        <v>0</v>
      </c>
      <c r="AJ16" s="117">
        <f t="shared" si="10"/>
        <v>0</v>
      </c>
      <c r="AK16" s="118">
        <v>0</v>
      </c>
      <c r="AL16" s="107">
        <v>0</v>
      </c>
      <c r="AM16" s="108">
        <f t="shared" si="11"/>
        <v>0</v>
      </c>
      <c r="AN16" s="115"/>
      <c r="AO16" s="116"/>
      <c r="AP16" s="105">
        <f t="shared" si="12"/>
        <v>0</v>
      </c>
      <c r="AQ16" s="109"/>
      <c r="AR16" s="110"/>
      <c r="AS16" s="111">
        <f t="shared" si="13"/>
        <v>0</v>
      </c>
      <c r="AT16" s="474">
        <f t="shared" si="14"/>
        <v>1</v>
      </c>
      <c r="AU16" s="112">
        <f t="shared" si="15"/>
        <v>0</v>
      </c>
      <c r="AV16" s="111">
        <f t="shared" si="16"/>
        <v>1</v>
      </c>
    </row>
    <row r="17" spans="1:48" x14ac:dyDescent="0.2">
      <c r="A17" s="492" t="s">
        <v>187</v>
      </c>
      <c r="B17" s="73" t="s">
        <v>158</v>
      </c>
      <c r="C17" s="70">
        <v>2</v>
      </c>
      <c r="D17" s="67">
        <v>0</v>
      </c>
      <c r="E17" s="68">
        <f t="shared" si="0"/>
        <v>2</v>
      </c>
      <c r="F17" s="70">
        <v>6</v>
      </c>
      <c r="G17" s="66">
        <v>0</v>
      </c>
      <c r="H17" s="74">
        <f t="shared" si="22"/>
        <v>6</v>
      </c>
      <c r="I17" s="70">
        <v>1</v>
      </c>
      <c r="J17" s="66">
        <v>0</v>
      </c>
      <c r="K17" s="69">
        <f t="shared" si="20"/>
        <v>1</v>
      </c>
      <c r="L17" s="261">
        <v>1</v>
      </c>
      <c r="M17" s="262">
        <v>0</v>
      </c>
      <c r="N17" s="57">
        <f t="shared" si="7"/>
        <v>1</v>
      </c>
      <c r="O17" s="70"/>
      <c r="P17" s="71"/>
      <c r="Q17" s="69">
        <f t="shared" si="2"/>
        <v>0</v>
      </c>
      <c r="R17" s="70"/>
      <c r="S17" s="71"/>
      <c r="T17" s="72">
        <f t="shared" si="21"/>
        <v>0</v>
      </c>
      <c r="U17" s="130">
        <f t="shared" si="3"/>
        <v>10</v>
      </c>
      <c r="V17" s="131">
        <f t="shared" si="4"/>
        <v>0</v>
      </c>
      <c r="W17" s="132">
        <f t="shared" si="5"/>
        <v>10</v>
      </c>
      <c r="X17" s="126">
        <f t="shared" si="6"/>
        <v>2.9411764705882353E-2</v>
      </c>
      <c r="Y17" s="240"/>
      <c r="Z17" s="495" t="s">
        <v>269</v>
      </c>
      <c r="AA17" s="113" t="s">
        <v>209</v>
      </c>
      <c r="AB17" s="115">
        <v>0</v>
      </c>
      <c r="AC17" s="103">
        <v>0</v>
      </c>
      <c r="AD17" s="104">
        <f t="shared" si="8"/>
        <v>0</v>
      </c>
      <c r="AE17" s="115">
        <v>2</v>
      </c>
      <c r="AF17" s="101">
        <v>0</v>
      </c>
      <c r="AG17" s="102">
        <f t="shared" si="9"/>
        <v>2</v>
      </c>
      <c r="AH17" s="115">
        <v>4</v>
      </c>
      <c r="AI17" s="101">
        <v>0</v>
      </c>
      <c r="AJ17" s="117">
        <f t="shared" si="10"/>
        <v>4</v>
      </c>
      <c r="AK17" s="118">
        <v>0</v>
      </c>
      <c r="AL17" s="107">
        <v>0</v>
      </c>
      <c r="AM17" s="108">
        <f t="shared" si="11"/>
        <v>0</v>
      </c>
      <c r="AN17" s="115"/>
      <c r="AO17" s="116"/>
      <c r="AP17" s="105">
        <f t="shared" si="12"/>
        <v>0</v>
      </c>
      <c r="AQ17" s="109"/>
      <c r="AR17" s="110"/>
      <c r="AS17" s="111">
        <f t="shared" si="13"/>
        <v>0</v>
      </c>
      <c r="AT17" s="474">
        <f t="shared" si="14"/>
        <v>6</v>
      </c>
      <c r="AU17" s="112">
        <f t="shared" si="15"/>
        <v>0</v>
      </c>
      <c r="AV17" s="111">
        <f t="shared" si="16"/>
        <v>6</v>
      </c>
    </row>
    <row r="18" spans="1:48" s="33" customFormat="1" x14ac:dyDescent="0.2">
      <c r="A18" s="493" t="s">
        <v>188</v>
      </c>
      <c r="B18" s="73" t="s">
        <v>159</v>
      </c>
      <c r="C18" s="70">
        <v>9</v>
      </c>
      <c r="D18" s="67">
        <v>0</v>
      </c>
      <c r="E18" s="68">
        <f t="shared" si="0"/>
        <v>9</v>
      </c>
      <c r="F18" s="70">
        <v>9</v>
      </c>
      <c r="G18" s="66">
        <v>0</v>
      </c>
      <c r="H18" s="74">
        <f t="shared" si="22"/>
        <v>9</v>
      </c>
      <c r="I18" s="70">
        <v>10</v>
      </c>
      <c r="J18" s="66">
        <v>0</v>
      </c>
      <c r="K18" s="69">
        <f t="shared" si="20"/>
        <v>10</v>
      </c>
      <c r="L18" s="261">
        <v>8</v>
      </c>
      <c r="M18" s="262">
        <v>5</v>
      </c>
      <c r="N18" s="57">
        <f t="shared" si="7"/>
        <v>13</v>
      </c>
      <c r="O18" s="70"/>
      <c r="P18" s="71"/>
      <c r="Q18" s="69">
        <f t="shared" si="2"/>
        <v>0</v>
      </c>
      <c r="R18" s="70"/>
      <c r="S18" s="71"/>
      <c r="T18" s="72">
        <f t="shared" si="21"/>
        <v>0</v>
      </c>
      <c r="U18" s="130">
        <f t="shared" si="3"/>
        <v>36</v>
      </c>
      <c r="V18" s="131">
        <f t="shared" si="4"/>
        <v>5</v>
      </c>
      <c r="W18" s="132">
        <f t="shared" si="5"/>
        <v>41</v>
      </c>
      <c r="X18" s="126">
        <f t="shared" si="6"/>
        <v>0.12058823529411765</v>
      </c>
      <c r="Y18" s="240"/>
      <c r="Z18" s="496" t="s">
        <v>188</v>
      </c>
      <c r="AA18" s="113" t="s">
        <v>156</v>
      </c>
      <c r="AB18" s="115">
        <v>8</v>
      </c>
      <c r="AC18" s="103">
        <v>0</v>
      </c>
      <c r="AD18" s="104">
        <f t="shared" si="8"/>
        <v>8</v>
      </c>
      <c r="AE18" s="115">
        <v>3</v>
      </c>
      <c r="AF18" s="101">
        <v>0</v>
      </c>
      <c r="AG18" s="102">
        <f t="shared" si="9"/>
        <v>3</v>
      </c>
      <c r="AH18" s="115">
        <v>3</v>
      </c>
      <c r="AI18" s="101">
        <v>0</v>
      </c>
      <c r="AJ18" s="117">
        <f t="shared" si="10"/>
        <v>3</v>
      </c>
      <c r="AK18" s="118">
        <v>0</v>
      </c>
      <c r="AL18" s="107">
        <v>0</v>
      </c>
      <c r="AM18" s="108">
        <f t="shared" si="11"/>
        <v>0</v>
      </c>
      <c r="AN18" s="115"/>
      <c r="AO18" s="116"/>
      <c r="AP18" s="105">
        <f t="shared" si="12"/>
        <v>0</v>
      </c>
      <c r="AQ18" s="109"/>
      <c r="AR18" s="110"/>
      <c r="AS18" s="111">
        <f t="shared" si="13"/>
        <v>0</v>
      </c>
      <c r="AT18" s="474">
        <f t="shared" si="14"/>
        <v>14</v>
      </c>
      <c r="AU18" s="112">
        <f t="shared" si="15"/>
        <v>0</v>
      </c>
      <c r="AV18" s="111">
        <f t="shared" si="16"/>
        <v>14</v>
      </c>
    </row>
    <row r="19" spans="1:48" x14ac:dyDescent="0.2">
      <c r="A19" s="492" t="s">
        <v>187</v>
      </c>
      <c r="B19" s="73" t="s">
        <v>160</v>
      </c>
      <c r="C19" s="70">
        <v>1</v>
      </c>
      <c r="D19" s="67">
        <v>0</v>
      </c>
      <c r="E19" s="68">
        <f t="shared" si="0"/>
        <v>1</v>
      </c>
      <c r="F19" s="70">
        <v>4</v>
      </c>
      <c r="G19" s="66">
        <v>0</v>
      </c>
      <c r="H19" s="74">
        <f t="shared" si="22"/>
        <v>4</v>
      </c>
      <c r="I19" s="70">
        <v>1</v>
      </c>
      <c r="J19" s="66">
        <v>0</v>
      </c>
      <c r="K19" s="69">
        <f t="shared" si="20"/>
        <v>1</v>
      </c>
      <c r="L19" s="261">
        <v>1</v>
      </c>
      <c r="M19" s="262">
        <v>0</v>
      </c>
      <c r="N19" s="57">
        <f t="shared" si="7"/>
        <v>1</v>
      </c>
      <c r="O19" s="70"/>
      <c r="P19" s="71"/>
      <c r="Q19" s="69">
        <f t="shared" si="2"/>
        <v>0</v>
      </c>
      <c r="R19" s="70"/>
      <c r="S19" s="71"/>
      <c r="T19" s="72">
        <f t="shared" si="21"/>
        <v>0</v>
      </c>
      <c r="U19" s="130">
        <f t="shared" si="3"/>
        <v>7</v>
      </c>
      <c r="V19" s="131">
        <f t="shared" si="4"/>
        <v>0</v>
      </c>
      <c r="W19" s="132">
        <f t="shared" si="5"/>
        <v>7</v>
      </c>
      <c r="X19" s="126">
        <f t="shared" si="6"/>
        <v>2.0588235294117647E-2</v>
      </c>
      <c r="Y19" s="240"/>
      <c r="Z19" s="496" t="s">
        <v>266</v>
      </c>
      <c r="AA19" s="113" t="s">
        <v>157</v>
      </c>
      <c r="AB19" s="120">
        <v>12</v>
      </c>
      <c r="AC19" s="103">
        <v>0</v>
      </c>
      <c r="AD19" s="104">
        <f t="shared" si="8"/>
        <v>12</v>
      </c>
      <c r="AE19" s="120">
        <v>6</v>
      </c>
      <c r="AF19" s="101">
        <v>0</v>
      </c>
      <c r="AG19" s="102">
        <f t="shared" si="9"/>
        <v>6</v>
      </c>
      <c r="AH19" s="120">
        <v>10</v>
      </c>
      <c r="AI19" s="101">
        <v>0</v>
      </c>
      <c r="AJ19" s="122">
        <f t="shared" si="10"/>
        <v>10</v>
      </c>
      <c r="AK19" s="118">
        <v>10</v>
      </c>
      <c r="AL19" s="107">
        <v>0</v>
      </c>
      <c r="AM19" s="108">
        <f t="shared" si="11"/>
        <v>10</v>
      </c>
      <c r="AN19" s="120"/>
      <c r="AO19" s="121"/>
      <c r="AP19" s="105">
        <f t="shared" si="12"/>
        <v>0</v>
      </c>
      <c r="AQ19" s="109"/>
      <c r="AR19" s="110"/>
      <c r="AS19" s="111">
        <f t="shared" si="13"/>
        <v>0</v>
      </c>
      <c r="AT19" s="474">
        <f t="shared" si="14"/>
        <v>38</v>
      </c>
      <c r="AU19" s="112">
        <f t="shared" si="15"/>
        <v>0</v>
      </c>
      <c r="AV19" s="111">
        <f t="shared" si="16"/>
        <v>38</v>
      </c>
    </row>
    <row r="20" spans="1:48" x14ac:dyDescent="0.2">
      <c r="A20" s="492" t="s">
        <v>188</v>
      </c>
      <c r="B20" s="73" t="s">
        <v>161</v>
      </c>
      <c r="C20" s="70">
        <v>0</v>
      </c>
      <c r="D20" s="67">
        <v>0</v>
      </c>
      <c r="E20" s="68">
        <f t="shared" si="0"/>
        <v>0</v>
      </c>
      <c r="F20" s="70">
        <v>4</v>
      </c>
      <c r="G20" s="66">
        <v>0</v>
      </c>
      <c r="H20" s="74">
        <f t="shared" si="22"/>
        <v>4</v>
      </c>
      <c r="I20" s="70">
        <v>1</v>
      </c>
      <c r="J20" s="66">
        <v>0</v>
      </c>
      <c r="K20" s="69">
        <f t="shared" si="20"/>
        <v>1</v>
      </c>
      <c r="L20" s="261">
        <v>0</v>
      </c>
      <c r="M20" s="262">
        <v>0</v>
      </c>
      <c r="N20" s="57">
        <f t="shared" si="7"/>
        <v>0</v>
      </c>
      <c r="O20" s="70"/>
      <c r="P20" s="71"/>
      <c r="Q20" s="69">
        <f t="shared" si="2"/>
        <v>0</v>
      </c>
      <c r="R20" s="70"/>
      <c r="S20" s="71"/>
      <c r="T20" s="72">
        <f t="shared" si="21"/>
        <v>0</v>
      </c>
      <c r="U20" s="130">
        <f t="shared" si="3"/>
        <v>5</v>
      </c>
      <c r="V20" s="131">
        <f t="shared" si="4"/>
        <v>0</v>
      </c>
      <c r="W20" s="132">
        <f t="shared" si="5"/>
        <v>5</v>
      </c>
      <c r="X20" s="126">
        <f t="shared" si="6"/>
        <v>1.4705882352941176E-2</v>
      </c>
      <c r="Y20" s="240"/>
      <c r="Z20" s="495" t="s">
        <v>269</v>
      </c>
      <c r="AA20" s="113" t="s">
        <v>207</v>
      </c>
      <c r="AB20" s="120">
        <v>0</v>
      </c>
      <c r="AC20" s="103">
        <v>0</v>
      </c>
      <c r="AD20" s="104">
        <f t="shared" si="8"/>
        <v>0</v>
      </c>
      <c r="AE20" s="120">
        <v>0</v>
      </c>
      <c r="AF20" s="101">
        <v>0</v>
      </c>
      <c r="AG20" s="102">
        <f t="shared" si="9"/>
        <v>0</v>
      </c>
      <c r="AH20" s="120">
        <v>2</v>
      </c>
      <c r="AI20" s="101">
        <v>0</v>
      </c>
      <c r="AJ20" s="122">
        <f t="shared" si="10"/>
        <v>2</v>
      </c>
      <c r="AK20" s="118">
        <v>1</v>
      </c>
      <c r="AL20" s="107">
        <v>0</v>
      </c>
      <c r="AM20" s="108">
        <f t="shared" si="11"/>
        <v>1</v>
      </c>
      <c r="AN20" s="120"/>
      <c r="AO20" s="121"/>
      <c r="AP20" s="105">
        <f t="shared" si="12"/>
        <v>0</v>
      </c>
      <c r="AQ20" s="109"/>
      <c r="AR20" s="110"/>
      <c r="AS20" s="111">
        <f t="shared" si="13"/>
        <v>0</v>
      </c>
      <c r="AT20" s="474">
        <f t="shared" si="14"/>
        <v>3</v>
      </c>
      <c r="AU20" s="112">
        <f t="shared" si="15"/>
        <v>0</v>
      </c>
      <c r="AV20" s="111">
        <f t="shared" si="16"/>
        <v>3</v>
      </c>
    </row>
    <row r="21" spans="1:48" x14ac:dyDescent="0.2">
      <c r="A21" s="492" t="s">
        <v>265</v>
      </c>
      <c r="B21" s="73" t="s">
        <v>162</v>
      </c>
      <c r="C21" s="75">
        <v>2</v>
      </c>
      <c r="D21" s="67">
        <v>0</v>
      </c>
      <c r="E21" s="68">
        <f t="shared" si="0"/>
        <v>2</v>
      </c>
      <c r="F21" s="75">
        <v>4</v>
      </c>
      <c r="G21" s="66">
        <v>0</v>
      </c>
      <c r="H21" s="77">
        <f t="shared" si="22"/>
        <v>4</v>
      </c>
      <c r="I21" s="75">
        <v>3</v>
      </c>
      <c r="J21" s="66">
        <v>0</v>
      </c>
      <c r="K21" s="69">
        <f t="shared" si="20"/>
        <v>3</v>
      </c>
      <c r="L21" s="259">
        <v>4</v>
      </c>
      <c r="M21" s="262">
        <v>0</v>
      </c>
      <c r="N21" s="57">
        <f t="shared" si="7"/>
        <v>4</v>
      </c>
      <c r="O21" s="75"/>
      <c r="P21" s="76"/>
      <c r="Q21" s="69">
        <f t="shared" si="2"/>
        <v>0</v>
      </c>
      <c r="R21" s="70"/>
      <c r="S21" s="71"/>
      <c r="T21" s="72">
        <f t="shared" si="21"/>
        <v>0</v>
      </c>
      <c r="U21" s="130">
        <f t="shared" si="3"/>
        <v>13</v>
      </c>
      <c r="V21" s="131">
        <f t="shared" si="4"/>
        <v>0</v>
      </c>
      <c r="W21" s="132">
        <f t="shared" si="5"/>
        <v>13</v>
      </c>
      <c r="X21" s="126">
        <f t="shared" si="6"/>
        <v>3.8235294117647062E-2</v>
      </c>
      <c r="Y21" s="240"/>
      <c r="Z21" s="495" t="s">
        <v>269</v>
      </c>
      <c r="AA21" s="113" t="s">
        <v>210</v>
      </c>
      <c r="AB21" s="120">
        <v>0</v>
      </c>
      <c r="AC21" s="103">
        <v>0</v>
      </c>
      <c r="AD21" s="104">
        <f t="shared" si="8"/>
        <v>0</v>
      </c>
      <c r="AE21" s="120">
        <v>2</v>
      </c>
      <c r="AF21" s="101">
        <v>0</v>
      </c>
      <c r="AG21" s="102">
        <f t="shared" si="9"/>
        <v>2</v>
      </c>
      <c r="AH21" s="120">
        <v>0</v>
      </c>
      <c r="AI21" s="101">
        <v>0</v>
      </c>
      <c r="AJ21" s="122">
        <f t="shared" si="10"/>
        <v>0</v>
      </c>
      <c r="AK21" s="118">
        <v>0</v>
      </c>
      <c r="AL21" s="107">
        <v>0</v>
      </c>
      <c r="AM21" s="108">
        <f t="shared" si="11"/>
        <v>0</v>
      </c>
      <c r="AN21" s="120"/>
      <c r="AO21" s="121"/>
      <c r="AP21" s="105">
        <f t="shared" si="12"/>
        <v>0</v>
      </c>
      <c r="AQ21" s="109"/>
      <c r="AR21" s="110"/>
      <c r="AS21" s="111">
        <f t="shared" si="13"/>
        <v>0</v>
      </c>
      <c r="AT21" s="474">
        <f t="shared" si="14"/>
        <v>2</v>
      </c>
      <c r="AU21" s="112">
        <f t="shared" si="15"/>
        <v>0</v>
      </c>
      <c r="AV21" s="111">
        <f t="shared" si="16"/>
        <v>2</v>
      </c>
    </row>
    <row r="22" spans="1:48" x14ac:dyDescent="0.2">
      <c r="A22" s="492" t="s">
        <v>187</v>
      </c>
      <c r="B22" s="73" t="s">
        <v>163</v>
      </c>
      <c r="C22" s="75">
        <v>1</v>
      </c>
      <c r="D22" s="67">
        <v>0</v>
      </c>
      <c r="E22" s="68">
        <f t="shared" si="0"/>
        <v>1</v>
      </c>
      <c r="F22" s="75">
        <v>0</v>
      </c>
      <c r="G22" s="66">
        <v>0</v>
      </c>
      <c r="H22" s="77">
        <f t="shared" si="22"/>
        <v>0</v>
      </c>
      <c r="I22" s="75">
        <v>0</v>
      </c>
      <c r="J22" s="66">
        <v>0</v>
      </c>
      <c r="K22" s="69">
        <f t="shared" si="20"/>
        <v>0</v>
      </c>
      <c r="L22" s="259">
        <v>0</v>
      </c>
      <c r="M22" s="262">
        <v>0</v>
      </c>
      <c r="N22" s="57">
        <f t="shared" si="7"/>
        <v>0</v>
      </c>
      <c r="O22" s="75"/>
      <c r="P22" s="76"/>
      <c r="Q22" s="69">
        <f t="shared" si="2"/>
        <v>0</v>
      </c>
      <c r="R22" s="70"/>
      <c r="S22" s="71"/>
      <c r="T22" s="72">
        <f t="shared" si="21"/>
        <v>0</v>
      </c>
      <c r="U22" s="130">
        <f t="shared" si="3"/>
        <v>1</v>
      </c>
      <c r="V22" s="131">
        <f t="shared" si="4"/>
        <v>0</v>
      </c>
      <c r="W22" s="132">
        <f t="shared" si="5"/>
        <v>1</v>
      </c>
      <c r="X22" s="126">
        <f t="shared" si="6"/>
        <v>2.9411764705882353E-3</v>
      </c>
      <c r="Y22" s="240"/>
      <c r="Z22" s="496" t="s">
        <v>187</v>
      </c>
      <c r="AA22" s="99" t="s">
        <v>158</v>
      </c>
      <c r="AB22" s="123">
        <v>2</v>
      </c>
      <c r="AC22" s="103">
        <v>0</v>
      </c>
      <c r="AD22" s="104">
        <f t="shared" si="8"/>
        <v>2</v>
      </c>
      <c r="AE22" s="123">
        <v>2</v>
      </c>
      <c r="AF22" s="101">
        <v>0</v>
      </c>
      <c r="AG22" s="102">
        <f t="shared" si="9"/>
        <v>2</v>
      </c>
      <c r="AH22" s="123">
        <v>1</v>
      </c>
      <c r="AI22" s="101">
        <v>0</v>
      </c>
      <c r="AJ22" s="125">
        <f t="shared" si="10"/>
        <v>1</v>
      </c>
      <c r="AK22" s="114">
        <v>2</v>
      </c>
      <c r="AL22" s="107">
        <v>0</v>
      </c>
      <c r="AM22" s="108">
        <f t="shared" si="11"/>
        <v>2</v>
      </c>
      <c r="AN22" s="123"/>
      <c r="AO22" s="124"/>
      <c r="AP22" s="105">
        <f t="shared" si="12"/>
        <v>0</v>
      </c>
      <c r="AQ22" s="109"/>
      <c r="AR22" s="110"/>
      <c r="AS22" s="111">
        <f t="shared" si="13"/>
        <v>0</v>
      </c>
      <c r="AT22" s="474">
        <f t="shared" si="14"/>
        <v>7</v>
      </c>
      <c r="AU22" s="112">
        <f t="shared" si="15"/>
        <v>0</v>
      </c>
      <c r="AV22" s="111">
        <f t="shared" si="16"/>
        <v>7</v>
      </c>
    </row>
    <row r="23" spans="1:48" x14ac:dyDescent="0.2">
      <c r="A23" s="492" t="s">
        <v>265</v>
      </c>
      <c r="B23" s="73" t="s">
        <v>164</v>
      </c>
      <c r="C23" s="78">
        <v>3</v>
      </c>
      <c r="D23" s="67">
        <v>0</v>
      </c>
      <c r="E23" s="68">
        <f t="shared" si="0"/>
        <v>3</v>
      </c>
      <c r="F23" s="78">
        <v>5</v>
      </c>
      <c r="G23" s="66">
        <v>0</v>
      </c>
      <c r="H23" s="80">
        <f t="shared" si="22"/>
        <v>5</v>
      </c>
      <c r="I23" s="75">
        <v>9</v>
      </c>
      <c r="J23" s="66">
        <v>0</v>
      </c>
      <c r="K23" s="69">
        <f t="shared" si="20"/>
        <v>9</v>
      </c>
      <c r="L23" s="259">
        <v>13</v>
      </c>
      <c r="M23" s="262">
        <v>0</v>
      </c>
      <c r="N23" s="57">
        <f t="shared" si="7"/>
        <v>13</v>
      </c>
      <c r="O23" s="78"/>
      <c r="P23" s="79"/>
      <c r="Q23" s="69">
        <f t="shared" si="2"/>
        <v>0</v>
      </c>
      <c r="R23" s="70"/>
      <c r="S23" s="71"/>
      <c r="T23" s="72">
        <f t="shared" si="21"/>
        <v>0</v>
      </c>
      <c r="U23" s="130">
        <f t="shared" si="3"/>
        <v>30</v>
      </c>
      <c r="V23" s="131">
        <f t="shared" si="4"/>
        <v>0</v>
      </c>
      <c r="W23" s="132">
        <f t="shared" si="5"/>
        <v>30</v>
      </c>
      <c r="X23" s="126">
        <f t="shared" si="6"/>
        <v>8.8235294117647065E-2</v>
      </c>
      <c r="Y23" s="240"/>
      <c r="Z23" s="497" t="s">
        <v>188</v>
      </c>
      <c r="AA23" s="113" t="s">
        <v>159</v>
      </c>
      <c r="AB23" s="120">
        <v>6</v>
      </c>
      <c r="AC23" s="103">
        <v>0</v>
      </c>
      <c r="AD23" s="104">
        <f t="shared" si="8"/>
        <v>6</v>
      </c>
      <c r="AE23" s="120">
        <v>6</v>
      </c>
      <c r="AF23" s="101">
        <v>0</v>
      </c>
      <c r="AG23" s="102">
        <f t="shared" si="9"/>
        <v>6</v>
      </c>
      <c r="AH23" s="120">
        <v>5</v>
      </c>
      <c r="AI23" s="101">
        <v>0</v>
      </c>
      <c r="AJ23" s="122">
        <f t="shared" si="10"/>
        <v>5</v>
      </c>
      <c r="AK23" s="118">
        <v>2</v>
      </c>
      <c r="AL23" s="107">
        <v>0</v>
      </c>
      <c r="AM23" s="108">
        <f t="shared" si="11"/>
        <v>2</v>
      </c>
      <c r="AN23" s="120"/>
      <c r="AO23" s="121"/>
      <c r="AP23" s="105">
        <f t="shared" si="12"/>
        <v>0</v>
      </c>
      <c r="AQ23" s="109"/>
      <c r="AR23" s="110"/>
      <c r="AS23" s="111">
        <f t="shared" si="13"/>
        <v>0</v>
      </c>
      <c r="AT23" s="474">
        <f t="shared" si="14"/>
        <v>19</v>
      </c>
      <c r="AU23" s="112">
        <f t="shared" si="15"/>
        <v>0</v>
      </c>
      <c r="AV23" s="111">
        <f t="shared" si="16"/>
        <v>19</v>
      </c>
    </row>
    <row r="24" spans="1:48" x14ac:dyDescent="0.2">
      <c r="A24" s="492" t="s">
        <v>190</v>
      </c>
      <c r="B24" s="64" t="s">
        <v>165</v>
      </c>
      <c r="C24" s="70">
        <v>2</v>
      </c>
      <c r="D24" s="67">
        <v>0</v>
      </c>
      <c r="E24" s="68">
        <f t="shared" si="0"/>
        <v>2</v>
      </c>
      <c r="F24" s="81">
        <v>3</v>
      </c>
      <c r="G24" s="66">
        <v>0</v>
      </c>
      <c r="H24" s="83">
        <f t="shared" si="22"/>
        <v>3</v>
      </c>
      <c r="I24" s="70">
        <v>1</v>
      </c>
      <c r="J24" s="66">
        <v>0</v>
      </c>
      <c r="K24" s="69">
        <f t="shared" si="20"/>
        <v>1</v>
      </c>
      <c r="L24" s="261">
        <v>0</v>
      </c>
      <c r="M24" s="262">
        <v>0</v>
      </c>
      <c r="N24" s="57">
        <f t="shared" si="7"/>
        <v>0</v>
      </c>
      <c r="O24" s="81"/>
      <c r="P24" s="82"/>
      <c r="Q24" s="69">
        <f t="shared" si="2"/>
        <v>0</v>
      </c>
      <c r="R24" s="70"/>
      <c r="S24" s="71"/>
      <c r="T24" s="72">
        <f t="shared" si="21"/>
        <v>0</v>
      </c>
      <c r="U24" s="130">
        <f t="shared" si="3"/>
        <v>6</v>
      </c>
      <c r="V24" s="131">
        <f t="shared" si="4"/>
        <v>0</v>
      </c>
      <c r="W24" s="132">
        <f t="shared" si="5"/>
        <v>6</v>
      </c>
      <c r="X24" s="126">
        <f t="shared" si="6"/>
        <v>1.7647058823529412E-2</v>
      </c>
      <c r="Y24" s="240"/>
      <c r="Z24" s="496" t="s">
        <v>187</v>
      </c>
      <c r="AA24" s="113" t="s">
        <v>160</v>
      </c>
      <c r="AB24" s="120">
        <v>2</v>
      </c>
      <c r="AC24" s="103">
        <v>0</v>
      </c>
      <c r="AD24" s="104">
        <f t="shared" si="8"/>
        <v>2</v>
      </c>
      <c r="AE24" s="120">
        <v>3</v>
      </c>
      <c r="AF24" s="101">
        <v>0</v>
      </c>
      <c r="AG24" s="102">
        <f t="shared" si="9"/>
        <v>3</v>
      </c>
      <c r="AH24" s="120">
        <v>8</v>
      </c>
      <c r="AI24" s="101">
        <v>0</v>
      </c>
      <c r="AJ24" s="122">
        <f t="shared" si="10"/>
        <v>8</v>
      </c>
      <c r="AK24" s="118">
        <v>1</v>
      </c>
      <c r="AL24" s="107">
        <v>0</v>
      </c>
      <c r="AM24" s="108">
        <f t="shared" si="11"/>
        <v>1</v>
      </c>
      <c r="AN24" s="120"/>
      <c r="AO24" s="121"/>
      <c r="AP24" s="105">
        <f t="shared" si="12"/>
        <v>0</v>
      </c>
      <c r="AQ24" s="109"/>
      <c r="AR24" s="110"/>
      <c r="AS24" s="111">
        <f t="shared" si="13"/>
        <v>0</v>
      </c>
      <c r="AT24" s="474">
        <f t="shared" si="14"/>
        <v>14</v>
      </c>
      <c r="AU24" s="112">
        <f t="shared" si="15"/>
        <v>0</v>
      </c>
      <c r="AV24" s="111">
        <f t="shared" si="16"/>
        <v>14</v>
      </c>
    </row>
    <row r="25" spans="1:48" x14ac:dyDescent="0.2">
      <c r="A25" s="492" t="s">
        <v>188</v>
      </c>
      <c r="B25" s="64" t="s">
        <v>166</v>
      </c>
      <c r="C25" s="70">
        <v>0</v>
      </c>
      <c r="D25" s="67">
        <v>0</v>
      </c>
      <c r="E25" s="68">
        <f t="shared" si="0"/>
        <v>0</v>
      </c>
      <c r="F25" s="81">
        <v>0</v>
      </c>
      <c r="G25" s="66">
        <v>0</v>
      </c>
      <c r="H25" s="83">
        <f t="shared" si="22"/>
        <v>0</v>
      </c>
      <c r="I25" s="70">
        <v>3</v>
      </c>
      <c r="J25" s="66">
        <v>0</v>
      </c>
      <c r="K25" s="69">
        <f t="shared" si="20"/>
        <v>3</v>
      </c>
      <c r="L25" s="261">
        <v>3</v>
      </c>
      <c r="M25" s="262">
        <v>2</v>
      </c>
      <c r="N25" s="57">
        <f t="shared" si="7"/>
        <v>5</v>
      </c>
      <c r="O25" s="81"/>
      <c r="P25" s="82"/>
      <c r="Q25" s="69">
        <f t="shared" si="2"/>
        <v>0</v>
      </c>
      <c r="R25" s="70"/>
      <c r="S25" s="71"/>
      <c r="T25" s="72">
        <f t="shared" si="21"/>
        <v>0</v>
      </c>
      <c r="U25" s="130">
        <f t="shared" si="3"/>
        <v>6</v>
      </c>
      <c r="V25" s="131">
        <f t="shared" si="4"/>
        <v>2</v>
      </c>
      <c r="W25" s="132">
        <f t="shared" si="5"/>
        <v>8</v>
      </c>
      <c r="X25" s="126">
        <f t="shared" si="6"/>
        <v>2.3529411764705882E-2</v>
      </c>
      <c r="Y25" s="240"/>
      <c r="Z25" s="495" t="s">
        <v>224</v>
      </c>
      <c r="AA25" s="113" t="s">
        <v>196</v>
      </c>
      <c r="AB25" s="120">
        <v>0</v>
      </c>
      <c r="AC25" s="103">
        <v>0</v>
      </c>
      <c r="AD25" s="104">
        <f t="shared" si="8"/>
        <v>0</v>
      </c>
      <c r="AE25" s="120">
        <v>0</v>
      </c>
      <c r="AF25" s="101">
        <v>0</v>
      </c>
      <c r="AG25" s="102">
        <f t="shared" si="9"/>
        <v>0</v>
      </c>
      <c r="AH25" s="120">
        <v>2</v>
      </c>
      <c r="AI25" s="101">
        <v>0</v>
      </c>
      <c r="AJ25" s="122">
        <f t="shared" si="10"/>
        <v>2</v>
      </c>
      <c r="AK25" s="118">
        <v>3</v>
      </c>
      <c r="AL25" s="107">
        <v>0</v>
      </c>
      <c r="AM25" s="108">
        <f t="shared" si="11"/>
        <v>3</v>
      </c>
      <c r="AN25" s="120"/>
      <c r="AO25" s="121"/>
      <c r="AP25" s="105">
        <f t="shared" si="12"/>
        <v>0</v>
      </c>
      <c r="AQ25" s="109"/>
      <c r="AR25" s="110"/>
      <c r="AS25" s="111">
        <f t="shared" si="13"/>
        <v>0</v>
      </c>
      <c r="AT25" s="474">
        <f t="shared" si="14"/>
        <v>5</v>
      </c>
      <c r="AU25" s="112">
        <f t="shared" si="15"/>
        <v>0</v>
      </c>
      <c r="AV25" s="111">
        <f t="shared" si="16"/>
        <v>5</v>
      </c>
    </row>
    <row r="26" spans="1:48" x14ac:dyDescent="0.2">
      <c r="A26" s="492" t="s">
        <v>267</v>
      </c>
      <c r="B26" s="64" t="s">
        <v>197</v>
      </c>
      <c r="C26" s="70">
        <v>0</v>
      </c>
      <c r="D26" s="67">
        <v>0</v>
      </c>
      <c r="E26" s="68">
        <f t="shared" si="0"/>
        <v>0</v>
      </c>
      <c r="F26" s="81">
        <v>2</v>
      </c>
      <c r="G26" s="66">
        <v>0</v>
      </c>
      <c r="H26" s="83">
        <f t="shared" si="22"/>
        <v>2</v>
      </c>
      <c r="I26" s="70">
        <v>4</v>
      </c>
      <c r="J26" s="66">
        <v>0</v>
      </c>
      <c r="K26" s="69">
        <f t="shared" si="20"/>
        <v>4</v>
      </c>
      <c r="L26" s="261">
        <v>5</v>
      </c>
      <c r="M26" s="262">
        <v>0</v>
      </c>
      <c r="N26" s="57">
        <f t="shared" si="7"/>
        <v>5</v>
      </c>
      <c r="O26" s="81"/>
      <c r="P26" s="82"/>
      <c r="Q26" s="69">
        <f t="shared" si="2"/>
        <v>0</v>
      </c>
      <c r="R26" s="70"/>
      <c r="S26" s="71"/>
      <c r="T26" s="72">
        <f t="shared" si="21"/>
        <v>0</v>
      </c>
      <c r="U26" s="130">
        <f t="shared" si="3"/>
        <v>11</v>
      </c>
      <c r="V26" s="131">
        <f t="shared" si="4"/>
        <v>0</v>
      </c>
      <c r="W26" s="132">
        <f t="shared" si="5"/>
        <v>11</v>
      </c>
      <c r="X26" s="126">
        <f t="shared" si="6"/>
        <v>3.2352941176470591E-2</v>
      </c>
      <c r="Y26" s="240"/>
      <c r="Z26" s="496" t="s">
        <v>188</v>
      </c>
      <c r="AA26" s="113" t="s">
        <v>161</v>
      </c>
      <c r="AB26" s="120">
        <v>10</v>
      </c>
      <c r="AC26" s="103">
        <v>0</v>
      </c>
      <c r="AD26" s="104">
        <f t="shared" si="8"/>
        <v>10</v>
      </c>
      <c r="AE26" s="120">
        <v>10</v>
      </c>
      <c r="AF26" s="101">
        <v>0</v>
      </c>
      <c r="AG26" s="102">
        <f t="shared" si="9"/>
        <v>10</v>
      </c>
      <c r="AH26" s="120">
        <v>5</v>
      </c>
      <c r="AI26" s="101">
        <v>0</v>
      </c>
      <c r="AJ26" s="122">
        <f t="shared" si="10"/>
        <v>5</v>
      </c>
      <c r="AK26" s="118">
        <v>4</v>
      </c>
      <c r="AL26" s="107">
        <v>0</v>
      </c>
      <c r="AM26" s="108">
        <f t="shared" si="11"/>
        <v>4</v>
      </c>
      <c r="AN26" s="120"/>
      <c r="AO26" s="121"/>
      <c r="AP26" s="105">
        <f t="shared" si="12"/>
        <v>0</v>
      </c>
      <c r="AQ26" s="109"/>
      <c r="AR26" s="110"/>
      <c r="AS26" s="111">
        <f t="shared" si="13"/>
        <v>0</v>
      </c>
      <c r="AT26" s="474">
        <f t="shared" si="14"/>
        <v>29</v>
      </c>
      <c r="AU26" s="112">
        <f t="shared" si="15"/>
        <v>0</v>
      </c>
      <c r="AV26" s="111">
        <f t="shared" si="16"/>
        <v>29</v>
      </c>
    </row>
    <row r="27" spans="1:48" x14ac:dyDescent="0.2">
      <c r="A27" s="492" t="s">
        <v>187</v>
      </c>
      <c r="B27" s="73" t="s">
        <v>168</v>
      </c>
      <c r="C27" s="78">
        <v>1</v>
      </c>
      <c r="D27" s="67">
        <v>0</v>
      </c>
      <c r="E27" s="68">
        <f t="shared" si="0"/>
        <v>1</v>
      </c>
      <c r="F27" s="78">
        <v>2</v>
      </c>
      <c r="G27" s="66">
        <v>0</v>
      </c>
      <c r="H27" s="80">
        <f t="shared" si="22"/>
        <v>2</v>
      </c>
      <c r="I27" s="75">
        <v>2</v>
      </c>
      <c r="J27" s="66">
        <v>0</v>
      </c>
      <c r="K27" s="69">
        <f t="shared" si="20"/>
        <v>2</v>
      </c>
      <c r="L27" s="259">
        <v>5</v>
      </c>
      <c r="M27" s="260">
        <v>1</v>
      </c>
      <c r="N27" s="57">
        <f t="shared" si="7"/>
        <v>6</v>
      </c>
      <c r="O27" s="78"/>
      <c r="P27" s="79"/>
      <c r="Q27" s="69">
        <f t="shared" si="2"/>
        <v>0</v>
      </c>
      <c r="R27" s="70"/>
      <c r="S27" s="71"/>
      <c r="T27" s="72">
        <f t="shared" si="21"/>
        <v>0</v>
      </c>
      <c r="U27" s="130">
        <f t="shared" si="3"/>
        <v>10</v>
      </c>
      <c r="V27" s="131">
        <f t="shared" si="4"/>
        <v>1</v>
      </c>
      <c r="W27" s="132">
        <f t="shared" si="5"/>
        <v>11</v>
      </c>
      <c r="X27" s="126">
        <f t="shared" si="6"/>
        <v>3.2352941176470591E-2</v>
      </c>
      <c r="Y27" s="240"/>
      <c r="Z27" s="496" t="s">
        <v>265</v>
      </c>
      <c r="AA27" s="113" t="s">
        <v>162</v>
      </c>
      <c r="AB27" s="120">
        <v>1</v>
      </c>
      <c r="AC27" s="103">
        <v>0</v>
      </c>
      <c r="AD27" s="104">
        <f t="shared" si="8"/>
        <v>1</v>
      </c>
      <c r="AE27" s="120">
        <v>1</v>
      </c>
      <c r="AF27" s="101">
        <v>0</v>
      </c>
      <c r="AG27" s="102">
        <f t="shared" si="9"/>
        <v>1</v>
      </c>
      <c r="AH27" s="120">
        <v>2</v>
      </c>
      <c r="AI27" s="101">
        <v>0</v>
      </c>
      <c r="AJ27" s="122">
        <f t="shared" si="10"/>
        <v>2</v>
      </c>
      <c r="AK27" s="118">
        <v>2</v>
      </c>
      <c r="AL27" s="107">
        <v>0</v>
      </c>
      <c r="AM27" s="108">
        <f t="shared" si="11"/>
        <v>2</v>
      </c>
      <c r="AN27" s="120"/>
      <c r="AO27" s="121"/>
      <c r="AP27" s="105">
        <f t="shared" si="12"/>
        <v>0</v>
      </c>
      <c r="AQ27" s="109"/>
      <c r="AR27" s="110"/>
      <c r="AS27" s="111">
        <f t="shared" si="13"/>
        <v>0</v>
      </c>
      <c r="AT27" s="474">
        <f t="shared" si="14"/>
        <v>6</v>
      </c>
      <c r="AU27" s="112">
        <f t="shared" si="15"/>
        <v>0</v>
      </c>
      <c r="AV27" s="111">
        <f t="shared" si="16"/>
        <v>6</v>
      </c>
    </row>
    <row r="28" spans="1:48" x14ac:dyDescent="0.2">
      <c r="A28" s="492" t="s">
        <v>185</v>
      </c>
      <c r="B28" s="73" t="s">
        <v>170</v>
      </c>
      <c r="C28" s="78">
        <v>1</v>
      </c>
      <c r="D28" s="67">
        <v>0</v>
      </c>
      <c r="E28" s="68">
        <f t="shared" si="0"/>
        <v>1</v>
      </c>
      <c r="F28" s="78">
        <v>1</v>
      </c>
      <c r="G28" s="66">
        <v>0</v>
      </c>
      <c r="H28" s="80">
        <f t="shared" si="22"/>
        <v>1</v>
      </c>
      <c r="I28" s="75">
        <v>0</v>
      </c>
      <c r="J28" s="66">
        <v>0</v>
      </c>
      <c r="K28" s="69">
        <f t="shared" si="20"/>
        <v>0</v>
      </c>
      <c r="L28" s="259">
        <v>2</v>
      </c>
      <c r="M28" s="260">
        <v>0</v>
      </c>
      <c r="N28" s="57">
        <f t="shared" si="7"/>
        <v>2</v>
      </c>
      <c r="O28" s="78"/>
      <c r="P28" s="79"/>
      <c r="Q28" s="69">
        <f t="shared" si="2"/>
        <v>0</v>
      </c>
      <c r="R28" s="70"/>
      <c r="S28" s="71"/>
      <c r="T28" s="72">
        <f t="shared" si="21"/>
        <v>0</v>
      </c>
      <c r="U28" s="130">
        <f t="shared" si="3"/>
        <v>4</v>
      </c>
      <c r="V28" s="131">
        <f t="shared" si="4"/>
        <v>0</v>
      </c>
      <c r="W28" s="132">
        <f t="shared" si="5"/>
        <v>4</v>
      </c>
      <c r="X28" s="126">
        <f t="shared" si="6"/>
        <v>1.1764705882352941E-2</v>
      </c>
      <c r="Y28" s="240"/>
      <c r="Z28" s="495" t="s">
        <v>269</v>
      </c>
      <c r="AA28" s="113" t="s">
        <v>204</v>
      </c>
      <c r="AB28" s="120">
        <v>0</v>
      </c>
      <c r="AC28" s="103">
        <v>0</v>
      </c>
      <c r="AD28" s="104">
        <f t="shared" si="8"/>
        <v>0</v>
      </c>
      <c r="AE28" s="120">
        <v>0</v>
      </c>
      <c r="AF28" s="101">
        <v>0</v>
      </c>
      <c r="AG28" s="102">
        <f t="shared" si="9"/>
        <v>0</v>
      </c>
      <c r="AH28" s="120">
        <v>1</v>
      </c>
      <c r="AI28" s="101">
        <v>0</v>
      </c>
      <c r="AJ28" s="122">
        <f t="shared" si="10"/>
        <v>1</v>
      </c>
      <c r="AK28" s="118">
        <v>2</v>
      </c>
      <c r="AL28" s="107">
        <v>0</v>
      </c>
      <c r="AM28" s="108">
        <f t="shared" si="11"/>
        <v>2</v>
      </c>
      <c r="AN28" s="120"/>
      <c r="AO28" s="121"/>
      <c r="AP28" s="105">
        <f t="shared" si="12"/>
        <v>0</v>
      </c>
      <c r="AQ28" s="109"/>
      <c r="AR28" s="110"/>
      <c r="AS28" s="111">
        <f t="shared" si="13"/>
        <v>0</v>
      </c>
      <c r="AT28" s="474">
        <f t="shared" si="14"/>
        <v>3</v>
      </c>
      <c r="AU28" s="112">
        <f t="shared" si="15"/>
        <v>0</v>
      </c>
      <c r="AV28" s="111">
        <f t="shared" si="16"/>
        <v>3</v>
      </c>
    </row>
    <row r="29" spans="1:48" x14ac:dyDescent="0.2">
      <c r="A29" s="492" t="s">
        <v>267</v>
      </c>
      <c r="B29" s="73" t="s">
        <v>172</v>
      </c>
      <c r="C29" s="78">
        <v>6</v>
      </c>
      <c r="D29" s="67">
        <v>0</v>
      </c>
      <c r="E29" s="68">
        <f t="shared" si="0"/>
        <v>6</v>
      </c>
      <c r="F29" s="78">
        <v>9</v>
      </c>
      <c r="G29" s="66">
        <v>0</v>
      </c>
      <c r="H29" s="80">
        <f t="shared" si="22"/>
        <v>9</v>
      </c>
      <c r="I29" s="75">
        <v>8</v>
      </c>
      <c r="J29" s="66">
        <v>0</v>
      </c>
      <c r="K29" s="69">
        <f t="shared" si="20"/>
        <v>8</v>
      </c>
      <c r="L29" s="259">
        <v>2</v>
      </c>
      <c r="M29" s="260">
        <v>0</v>
      </c>
      <c r="N29" s="57">
        <f t="shared" si="7"/>
        <v>2</v>
      </c>
      <c r="O29" s="78"/>
      <c r="P29" s="79"/>
      <c r="Q29" s="69">
        <f t="shared" si="2"/>
        <v>0</v>
      </c>
      <c r="R29" s="70"/>
      <c r="S29" s="71"/>
      <c r="T29" s="72">
        <f t="shared" si="21"/>
        <v>0</v>
      </c>
      <c r="U29" s="130">
        <f t="shared" si="3"/>
        <v>25</v>
      </c>
      <c r="V29" s="131">
        <f t="shared" si="4"/>
        <v>0</v>
      </c>
      <c r="W29" s="132">
        <f t="shared" si="5"/>
        <v>25</v>
      </c>
      <c r="X29" s="126">
        <f t="shared" si="6"/>
        <v>7.3529411764705885E-2</v>
      </c>
      <c r="Y29" s="240"/>
      <c r="Z29" s="495" t="s">
        <v>190</v>
      </c>
      <c r="AA29" s="113" t="s">
        <v>205</v>
      </c>
      <c r="AB29" s="120">
        <v>0</v>
      </c>
      <c r="AC29" s="103">
        <v>0</v>
      </c>
      <c r="AD29" s="104">
        <f t="shared" si="8"/>
        <v>0</v>
      </c>
      <c r="AE29" s="120">
        <v>2</v>
      </c>
      <c r="AF29" s="101">
        <v>0</v>
      </c>
      <c r="AG29" s="102">
        <f t="shared" si="9"/>
        <v>2</v>
      </c>
      <c r="AH29" s="120">
        <v>4</v>
      </c>
      <c r="AI29" s="101">
        <v>0</v>
      </c>
      <c r="AJ29" s="122">
        <f t="shared" si="10"/>
        <v>4</v>
      </c>
      <c r="AK29" s="118">
        <v>2</v>
      </c>
      <c r="AL29" s="107">
        <v>0</v>
      </c>
      <c r="AM29" s="108">
        <f t="shared" si="11"/>
        <v>2</v>
      </c>
      <c r="AN29" s="120"/>
      <c r="AO29" s="121"/>
      <c r="AP29" s="105">
        <f t="shared" si="12"/>
        <v>0</v>
      </c>
      <c r="AQ29" s="109"/>
      <c r="AR29" s="110"/>
      <c r="AS29" s="111">
        <f t="shared" si="13"/>
        <v>0</v>
      </c>
      <c r="AT29" s="474">
        <f t="shared" si="14"/>
        <v>8</v>
      </c>
      <c r="AU29" s="112">
        <f t="shared" si="15"/>
        <v>0</v>
      </c>
      <c r="AV29" s="111">
        <f t="shared" si="16"/>
        <v>8</v>
      </c>
    </row>
    <row r="30" spans="1:48" x14ac:dyDescent="0.2">
      <c r="A30" s="492" t="s">
        <v>184</v>
      </c>
      <c r="B30" s="73" t="s">
        <v>173</v>
      </c>
      <c r="C30" s="78">
        <v>7</v>
      </c>
      <c r="D30" s="67">
        <v>0</v>
      </c>
      <c r="E30" s="68">
        <f t="shared" si="0"/>
        <v>7</v>
      </c>
      <c r="F30" s="78">
        <v>5</v>
      </c>
      <c r="G30" s="66">
        <v>0</v>
      </c>
      <c r="H30" s="80">
        <f t="shared" si="22"/>
        <v>5</v>
      </c>
      <c r="I30" s="75">
        <v>13</v>
      </c>
      <c r="J30" s="66">
        <v>0</v>
      </c>
      <c r="K30" s="69">
        <f t="shared" si="20"/>
        <v>13</v>
      </c>
      <c r="L30" s="259">
        <v>6</v>
      </c>
      <c r="M30" s="260">
        <v>0</v>
      </c>
      <c r="N30" s="57">
        <f t="shared" si="7"/>
        <v>6</v>
      </c>
      <c r="O30" s="78"/>
      <c r="P30" s="79"/>
      <c r="Q30" s="69">
        <f t="shared" si="2"/>
        <v>0</v>
      </c>
      <c r="R30" s="70"/>
      <c r="S30" s="71"/>
      <c r="T30" s="72">
        <f t="shared" si="21"/>
        <v>0</v>
      </c>
      <c r="U30" s="130">
        <f t="shared" si="3"/>
        <v>31</v>
      </c>
      <c r="V30" s="131">
        <f t="shared" si="4"/>
        <v>0</v>
      </c>
      <c r="W30" s="132">
        <f t="shared" si="5"/>
        <v>31</v>
      </c>
      <c r="X30" s="126">
        <f t="shared" si="6"/>
        <v>9.1176470588235289E-2</v>
      </c>
      <c r="Y30" s="240"/>
      <c r="Z30" s="496" t="s">
        <v>187</v>
      </c>
      <c r="AA30" s="113" t="s">
        <v>163</v>
      </c>
      <c r="AB30" s="120">
        <v>3</v>
      </c>
      <c r="AC30" s="103">
        <v>0</v>
      </c>
      <c r="AD30" s="104">
        <f t="shared" si="8"/>
        <v>3</v>
      </c>
      <c r="AE30" s="120">
        <v>4</v>
      </c>
      <c r="AF30" s="101">
        <v>0</v>
      </c>
      <c r="AG30" s="102">
        <f t="shared" si="9"/>
        <v>4</v>
      </c>
      <c r="AH30" s="120">
        <v>2</v>
      </c>
      <c r="AI30" s="101">
        <v>0</v>
      </c>
      <c r="AJ30" s="122">
        <f t="shared" si="10"/>
        <v>2</v>
      </c>
      <c r="AK30" s="118">
        <v>2</v>
      </c>
      <c r="AL30" s="107">
        <v>0</v>
      </c>
      <c r="AM30" s="108">
        <f t="shared" si="11"/>
        <v>2</v>
      </c>
      <c r="AN30" s="120"/>
      <c r="AO30" s="121"/>
      <c r="AP30" s="105">
        <f t="shared" si="12"/>
        <v>0</v>
      </c>
      <c r="AQ30" s="109"/>
      <c r="AR30" s="110"/>
      <c r="AS30" s="111">
        <f t="shared" si="13"/>
        <v>0</v>
      </c>
      <c r="AT30" s="474">
        <f t="shared" si="14"/>
        <v>11</v>
      </c>
      <c r="AU30" s="112">
        <f t="shared" si="15"/>
        <v>0</v>
      </c>
      <c r="AV30" s="111">
        <f t="shared" si="16"/>
        <v>11</v>
      </c>
    </row>
    <row r="31" spans="1:48" x14ac:dyDescent="0.2">
      <c r="A31" s="492" t="s">
        <v>187</v>
      </c>
      <c r="B31" s="73" t="s">
        <v>174</v>
      </c>
      <c r="C31" s="78">
        <v>0</v>
      </c>
      <c r="D31" s="67">
        <v>0</v>
      </c>
      <c r="E31" s="68">
        <f t="shared" si="0"/>
        <v>0</v>
      </c>
      <c r="F31" s="78">
        <v>1</v>
      </c>
      <c r="G31" s="66">
        <v>0</v>
      </c>
      <c r="H31" s="80">
        <f t="shared" si="22"/>
        <v>1</v>
      </c>
      <c r="I31" s="75">
        <v>1</v>
      </c>
      <c r="J31" s="66">
        <v>0</v>
      </c>
      <c r="K31" s="69">
        <f t="shared" si="20"/>
        <v>1</v>
      </c>
      <c r="L31" s="259">
        <v>1</v>
      </c>
      <c r="M31" s="260">
        <v>0</v>
      </c>
      <c r="N31" s="57">
        <f t="shared" si="7"/>
        <v>1</v>
      </c>
      <c r="O31" s="78"/>
      <c r="P31" s="79"/>
      <c r="Q31" s="69">
        <f t="shared" si="2"/>
        <v>0</v>
      </c>
      <c r="R31" s="70"/>
      <c r="S31" s="71"/>
      <c r="T31" s="72">
        <f t="shared" si="21"/>
        <v>0</v>
      </c>
      <c r="U31" s="130">
        <f t="shared" si="3"/>
        <v>3</v>
      </c>
      <c r="V31" s="131">
        <f t="shared" si="4"/>
        <v>0</v>
      </c>
      <c r="W31" s="132">
        <f t="shared" si="5"/>
        <v>3</v>
      </c>
      <c r="X31" s="126">
        <f t="shared" si="6"/>
        <v>8.8235294117647058E-3</v>
      </c>
      <c r="Y31" s="240"/>
      <c r="Z31" s="496" t="s">
        <v>265</v>
      </c>
      <c r="AA31" s="113" t="s">
        <v>164</v>
      </c>
      <c r="AB31" s="120">
        <v>2</v>
      </c>
      <c r="AC31" s="103">
        <v>0</v>
      </c>
      <c r="AD31" s="104">
        <f t="shared" si="8"/>
        <v>2</v>
      </c>
      <c r="AE31" s="120">
        <v>2</v>
      </c>
      <c r="AF31" s="101">
        <v>0</v>
      </c>
      <c r="AG31" s="102">
        <f t="shared" si="9"/>
        <v>2</v>
      </c>
      <c r="AH31" s="120">
        <v>4</v>
      </c>
      <c r="AI31" s="101">
        <v>0</v>
      </c>
      <c r="AJ31" s="122">
        <f t="shared" si="10"/>
        <v>4</v>
      </c>
      <c r="AK31" s="118">
        <v>1</v>
      </c>
      <c r="AL31" s="107">
        <v>0</v>
      </c>
      <c r="AM31" s="108">
        <f t="shared" si="11"/>
        <v>1</v>
      </c>
      <c r="AN31" s="120"/>
      <c r="AO31" s="121"/>
      <c r="AP31" s="105">
        <f t="shared" si="12"/>
        <v>0</v>
      </c>
      <c r="AQ31" s="109"/>
      <c r="AR31" s="110"/>
      <c r="AS31" s="111">
        <f t="shared" si="13"/>
        <v>0</v>
      </c>
      <c r="AT31" s="474">
        <f t="shared" si="14"/>
        <v>9</v>
      </c>
      <c r="AU31" s="112">
        <f t="shared" si="15"/>
        <v>0</v>
      </c>
      <c r="AV31" s="111">
        <f t="shared" si="16"/>
        <v>9</v>
      </c>
    </row>
    <row r="32" spans="1:48" x14ac:dyDescent="0.2">
      <c r="A32" s="492" t="s">
        <v>265</v>
      </c>
      <c r="B32" s="73" t="s">
        <v>175</v>
      </c>
      <c r="C32" s="78">
        <v>2</v>
      </c>
      <c r="D32" s="67">
        <v>0</v>
      </c>
      <c r="E32" s="68">
        <f t="shared" si="0"/>
        <v>2</v>
      </c>
      <c r="F32" s="78">
        <v>1</v>
      </c>
      <c r="G32" s="66">
        <v>0</v>
      </c>
      <c r="H32" s="80">
        <f t="shared" si="22"/>
        <v>1</v>
      </c>
      <c r="I32" s="75">
        <v>1</v>
      </c>
      <c r="J32" s="66">
        <v>0</v>
      </c>
      <c r="K32" s="69">
        <f t="shared" si="20"/>
        <v>1</v>
      </c>
      <c r="L32" s="259">
        <v>0</v>
      </c>
      <c r="M32" s="260">
        <v>0</v>
      </c>
      <c r="N32" s="57">
        <f t="shared" si="7"/>
        <v>0</v>
      </c>
      <c r="O32" s="78"/>
      <c r="P32" s="79"/>
      <c r="Q32" s="69">
        <f t="shared" si="2"/>
        <v>0</v>
      </c>
      <c r="R32" s="70"/>
      <c r="S32" s="71"/>
      <c r="T32" s="72">
        <f t="shared" si="21"/>
        <v>0</v>
      </c>
      <c r="U32" s="130">
        <f t="shared" si="3"/>
        <v>4</v>
      </c>
      <c r="V32" s="131">
        <f t="shared" si="4"/>
        <v>0</v>
      </c>
      <c r="W32" s="132">
        <f t="shared" si="5"/>
        <v>4</v>
      </c>
      <c r="X32" s="126">
        <f t="shared" si="6"/>
        <v>1.1764705882352941E-2</v>
      </c>
      <c r="Y32" s="240"/>
      <c r="Z32" s="496" t="s">
        <v>190</v>
      </c>
      <c r="AA32" s="113" t="s">
        <v>165</v>
      </c>
      <c r="AB32" s="120">
        <v>7</v>
      </c>
      <c r="AC32" s="103">
        <v>0</v>
      </c>
      <c r="AD32" s="104">
        <f t="shared" si="8"/>
        <v>7</v>
      </c>
      <c r="AE32" s="120">
        <v>11</v>
      </c>
      <c r="AF32" s="101">
        <v>0</v>
      </c>
      <c r="AG32" s="102">
        <f t="shared" si="9"/>
        <v>11</v>
      </c>
      <c r="AH32" s="120">
        <v>8</v>
      </c>
      <c r="AI32" s="101">
        <v>0</v>
      </c>
      <c r="AJ32" s="122">
        <f t="shared" si="10"/>
        <v>8</v>
      </c>
      <c r="AK32" s="118">
        <v>11</v>
      </c>
      <c r="AL32" s="107">
        <v>0</v>
      </c>
      <c r="AM32" s="108">
        <f t="shared" si="11"/>
        <v>11</v>
      </c>
      <c r="AN32" s="120"/>
      <c r="AO32" s="121"/>
      <c r="AP32" s="105">
        <f t="shared" si="12"/>
        <v>0</v>
      </c>
      <c r="AQ32" s="109"/>
      <c r="AR32" s="110"/>
      <c r="AS32" s="111">
        <f t="shared" si="13"/>
        <v>0</v>
      </c>
      <c r="AT32" s="474">
        <f t="shared" si="14"/>
        <v>37</v>
      </c>
      <c r="AU32" s="112">
        <f t="shared" si="15"/>
        <v>0</v>
      </c>
      <c r="AV32" s="111">
        <f t="shared" si="16"/>
        <v>37</v>
      </c>
    </row>
    <row r="33" spans="1:48" x14ac:dyDescent="0.2">
      <c r="A33" s="492" t="s">
        <v>266</v>
      </c>
      <c r="B33" s="73" t="s">
        <v>176</v>
      </c>
      <c r="C33" s="78">
        <v>0</v>
      </c>
      <c r="D33" s="67">
        <v>0</v>
      </c>
      <c r="E33" s="68">
        <f t="shared" si="0"/>
        <v>0</v>
      </c>
      <c r="F33" s="78">
        <v>1</v>
      </c>
      <c r="G33" s="66">
        <v>0</v>
      </c>
      <c r="H33" s="80">
        <f t="shared" si="22"/>
        <v>1</v>
      </c>
      <c r="I33" s="75">
        <v>9</v>
      </c>
      <c r="J33" s="66">
        <v>0</v>
      </c>
      <c r="K33" s="69">
        <f t="shared" si="20"/>
        <v>9</v>
      </c>
      <c r="L33" s="259">
        <v>2</v>
      </c>
      <c r="M33" s="260">
        <v>3</v>
      </c>
      <c r="N33" s="57">
        <f t="shared" si="7"/>
        <v>5</v>
      </c>
      <c r="O33" s="78"/>
      <c r="P33" s="79"/>
      <c r="Q33" s="69">
        <f t="shared" si="2"/>
        <v>0</v>
      </c>
      <c r="R33" s="70"/>
      <c r="S33" s="71"/>
      <c r="T33" s="72">
        <f t="shared" si="21"/>
        <v>0</v>
      </c>
      <c r="U33" s="130">
        <f t="shared" si="3"/>
        <v>12</v>
      </c>
      <c r="V33" s="131">
        <f t="shared" si="4"/>
        <v>3</v>
      </c>
      <c r="W33" s="132">
        <f t="shared" si="5"/>
        <v>15</v>
      </c>
      <c r="X33" s="126">
        <f t="shared" si="6"/>
        <v>4.4117647058823532E-2</v>
      </c>
      <c r="Y33" s="240"/>
      <c r="Z33" s="495" t="s">
        <v>187</v>
      </c>
      <c r="AA33" s="113" t="s">
        <v>215</v>
      </c>
      <c r="AB33" s="120">
        <v>0</v>
      </c>
      <c r="AC33" s="103">
        <v>0</v>
      </c>
      <c r="AD33" s="104">
        <f t="shared" si="8"/>
        <v>0</v>
      </c>
      <c r="AE33" s="120">
        <v>1</v>
      </c>
      <c r="AF33" s="101">
        <v>0</v>
      </c>
      <c r="AG33" s="102">
        <f t="shared" si="9"/>
        <v>1</v>
      </c>
      <c r="AH33" s="120">
        <v>0</v>
      </c>
      <c r="AI33" s="101">
        <v>0</v>
      </c>
      <c r="AJ33" s="122">
        <f t="shared" si="10"/>
        <v>0</v>
      </c>
      <c r="AK33" s="118">
        <v>0</v>
      </c>
      <c r="AL33" s="107">
        <v>0</v>
      </c>
      <c r="AM33" s="108">
        <f t="shared" si="11"/>
        <v>0</v>
      </c>
      <c r="AN33" s="120"/>
      <c r="AO33" s="121"/>
      <c r="AP33" s="105">
        <f t="shared" si="12"/>
        <v>0</v>
      </c>
      <c r="AQ33" s="109"/>
      <c r="AR33" s="110"/>
      <c r="AS33" s="111">
        <f t="shared" si="13"/>
        <v>0</v>
      </c>
      <c r="AT33" s="474">
        <f t="shared" si="14"/>
        <v>1</v>
      </c>
      <c r="AU33" s="112">
        <f t="shared" si="15"/>
        <v>0</v>
      </c>
      <c r="AV33" s="111">
        <f t="shared" si="16"/>
        <v>1</v>
      </c>
    </row>
    <row r="34" spans="1:48" x14ac:dyDescent="0.2">
      <c r="A34" s="492" t="s">
        <v>268</v>
      </c>
      <c r="B34" s="73" t="s">
        <v>177</v>
      </c>
      <c r="C34" s="78">
        <v>8</v>
      </c>
      <c r="D34" s="67">
        <v>0</v>
      </c>
      <c r="E34" s="68">
        <f t="shared" si="0"/>
        <v>8</v>
      </c>
      <c r="F34" s="78">
        <v>4</v>
      </c>
      <c r="G34" s="66">
        <v>0</v>
      </c>
      <c r="H34" s="80">
        <f t="shared" si="22"/>
        <v>4</v>
      </c>
      <c r="I34" s="75">
        <v>4</v>
      </c>
      <c r="J34" s="66">
        <v>0</v>
      </c>
      <c r="K34" s="69">
        <f t="shared" si="20"/>
        <v>4</v>
      </c>
      <c r="L34" s="259">
        <v>4</v>
      </c>
      <c r="M34" s="260">
        <v>0</v>
      </c>
      <c r="N34" s="57">
        <f t="shared" si="7"/>
        <v>4</v>
      </c>
      <c r="O34" s="78"/>
      <c r="P34" s="79"/>
      <c r="Q34" s="69">
        <f t="shared" si="2"/>
        <v>0</v>
      </c>
      <c r="R34" s="70"/>
      <c r="S34" s="71"/>
      <c r="T34" s="72">
        <f t="shared" si="21"/>
        <v>0</v>
      </c>
      <c r="U34" s="130">
        <f t="shared" si="3"/>
        <v>20</v>
      </c>
      <c r="V34" s="131">
        <f t="shared" si="4"/>
        <v>0</v>
      </c>
      <c r="W34" s="132">
        <f t="shared" si="5"/>
        <v>20</v>
      </c>
      <c r="X34" s="126">
        <f t="shared" si="6"/>
        <v>5.8823529411764705E-2</v>
      </c>
      <c r="Y34" s="240"/>
      <c r="Z34" s="495" t="s">
        <v>188</v>
      </c>
      <c r="AA34" s="113" t="s">
        <v>167</v>
      </c>
      <c r="AB34" s="120">
        <v>3</v>
      </c>
      <c r="AC34" s="103">
        <v>0</v>
      </c>
      <c r="AD34" s="104">
        <f t="shared" si="8"/>
        <v>3</v>
      </c>
      <c r="AE34" s="120">
        <v>4</v>
      </c>
      <c r="AF34" s="101">
        <v>0</v>
      </c>
      <c r="AG34" s="102">
        <f t="shared" si="9"/>
        <v>4</v>
      </c>
      <c r="AH34" s="120">
        <v>4</v>
      </c>
      <c r="AI34" s="101">
        <v>0</v>
      </c>
      <c r="AJ34" s="122">
        <f t="shared" si="10"/>
        <v>4</v>
      </c>
      <c r="AK34" s="118">
        <v>2</v>
      </c>
      <c r="AL34" s="107">
        <v>0</v>
      </c>
      <c r="AM34" s="108">
        <f t="shared" si="11"/>
        <v>2</v>
      </c>
      <c r="AN34" s="120"/>
      <c r="AO34" s="121"/>
      <c r="AP34" s="105">
        <f t="shared" si="12"/>
        <v>0</v>
      </c>
      <c r="AQ34" s="109"/>
      <c r="AR34" s="110"/>
      <c r="AS34" s="111">
        <f t="shared" si="13"/>
        <v>0</v>
      </c>
      <c r="AT34" s="474">
        <f t="shared" si="14"/>
        <v>13</v>
      </c>
      <c r="AU34" s="112">
        <f t="shared" si="15"/>
        <v>0</v>
      </c>
      <c r="AV34" s="111">
        <f t="shared" si="16"/>
        <v>13</v>
      </c>
    </row>
    <row r="35" spans="1:48" x14ac:dyDescent="0.2">
      <c r="A35" s="492" t="s">
        <v>187</v>
      </c>
      <c r="B35" s="73" t="s">
        <v>202</v>
      </c>
      <c r="C35" s="78">
        <v>0</v>
      </c>
      <c r="D35" s="67">
        <v>0</v>
      </c>
      <c r="E35" s="68">
        <v>0</v>
      </c>
      <c r="F35" s="78">
        <v>1</v>
      </c>
      <c r="G35" s="66">
        <v>0</v>
      </c>
      <c r="H35" s="80">
        <f t="shared" si="22"/>
        <v>1</v>
      </c>
      <c r="I35" s="75">
        <v>0</v>
      </c>
      <c r="J35" s="66">
        <v>0</v>
      </c>
      <c r="K35" s="69">
        <f t="shared" si="20"/>
        <v>0</v>
      </c>
      <c r="L35" s="259">
        <v>0</v>
      </c>
      <c r="M35" s="260">
        <v>0</v>
      </c>
      <c r="N35" s="57">
        <f t="shared" si="7"/>
        <v>0</v>
      </c>
      <c r="O35" s="78"/>
      <c r="P35" s="79"/>
      <c r="Q35" s="69">
        <f t="shared" si="2"/>
        <v>0</v>
      </c>
      <c r="R35" s="70"/>
      <c r="S35" s="71"/>
      <c r="T35" s="72">
        <f t="shared" si="21"/>
        <v>0</v>
      </c>
      <c r="U35" s="130">
        <f t="shared" si="3"/>
        <v>1</v>
      </c>
      <c r="V35" s="131">
        <f t="shared" si="4"/>
        <v>0</v>
      </c>
      <c r="W35" s="132">
        <f t="shared" si="5"/>
        <v>1</v>
      </c>
      <c r="X35" s="126">
        <f t="shared" si="6"/>
        <v>2.9411764705882353E-3</v>
      </c>
      <c r="Y35" s="240"/>
      <c r="Z35" s="495" t="s">
        <v>266</v>
      </c>
      <c r="AA35" s="113" t="s">
        <v>194</v>
      </c>
      <c r="AB35" s="120">
        <v>4</v>
      </c>
      <c r="AC35" s="103">
        <v>0</v>
      </c>
      <c r="AD35" s="104">
        <f t="shared" si="8"/>
        <v>4</v>
      </c>
      <c r="AE35" s="120">
        <v>1</v>
      </c>
      <c r="AF35" s="101">
        <v>0</v>
      </c>
      <c r="AG35" s="102">
        <f t="shared" si="9"/>
        <v>1</v>
      </c>
      <c r="AH35" s="120">
        <v>5</v>
      </c>
      <c r="AI35" s="101">
        <v>0</v>
      </c>
      <c r="AJ35" s="122">
        <f t="shared" si="10"/>
        <v>5</v>
      </c>
      <c r="AK35" s="118">
        <v>2</v>
      </c>
      <c r="AL35" s="107">
        <v>0</v>
      </c>
      <c r="AM35" s="108">
        <f t="shared" si="11"/>
        <v>2</v>
      </c>
      <c r="AN35" s="120"/>
      <c r="AO35" s="121"/>
      <c r="AP35" s="105">
        <f t="shared" si="12"/>
        <v>0</v>
      </c>
      <c r="AQ35" s="109"/>
      <c r="AR35" s="110"/>
      <c r="AS35" s="111">
        <f t="shared" si="13"/>
        <v>0</v>
      </c>
      <c r="AT35" s="474">
        <f t="shared" si="14"/>
        <v>12</v>
      </c>
      <c r="AU35" s="112">
        <f t="shared" si="15"/>
        <v>0</v>
      </c>
      <c r="AV35" s="111">
        <f t="shared" si="16"/>
        <v>12</v>
      </c>
    </row>
    <row r="36" spans="1:48" x14ac:dyDescent="0.2">
      <c r="A36" s="492" t="s">
        <v>267</v>
      </c>
      <c r="B36" s="73" t="s">
        <v>178</v>
      </c>
      <c r="C36" s="422">
        <v>1</v>
      </c>
      <c r="D36" s="423">
        <v>0</v>
      </c>
      <c r="E36" s="424">
        <f t="shared" si="0"/>
        <v>1</v>
      </c>
      <c r="F36" s="422">
        <v>0</v>
      </c>
      <c r="G36" s="425">
        <v>0</v>
      </c>
      <c r="H36" s="426">
        <f t="shared" si="22"/>
        <v>0</v>
      </c>
      <c r="I36" s="427">
        <v>0</v>
      </c>
      <c r="J36" s="425">
        <v>0</v>
      </c>
      <c r="K36" s="428">
        <f t="shared" si="20"/>
        <v>0</v>
      </c>
      <c r="L36" s="429">
        <v>0</v>
      </c>
      <c r="M36" s="430">
        <v>0</v>
      </c>
      <c r="N36" s="431">
        <f t="shared" si="7"/>
        <v>0</v>
      </c>
      <c r="O36" s="422"/>
      <c r="P36" s="432"/>
      <c r="Q36" s="428">
        <f t="shared" si="2"/>
        <v>0</v>
      </c>
      <c r="R36" s="433"/>
      <c r="S36" s="434"/>
      <c r="T36" s="435">
        <f t="shared" si="21"/>
        <v>0</v>
      </c>
      <c r="U36" s="436">
        <f t="shared" si="3"/>
        <v>1</v>
      </c>
      <c r="V36" s="437">
        <f t="shared" si="4"/>
        <v>0</v>
      </c>
      <c r="W36" s="264">
        <f t="shared" si="5"/>
        <v>1</v>
      </c>
      <c r="X36" s="126">
        <f t="shared" si="6"/>
        <v>2.9411764705882353E-3</v>
      </c>
      <c r="Y36" s="240"/>
      <c r="Z36" s="496" t="s">
        <v>267</v>
      </c>
      <c r="AA36" s="113" t="s">
        <v>197</v>
      </c>
      <c r="AB36" s="120">
        <v>0</v>
      </c>
      <c r="AC36" s="103">
        <v>0</v>
      </c>
      <c r="AD36" s="104">
        <f t="shared" si="8"/>
        <v>0</v>
      </c>
      <c r="AE36" s="120">
        <v>2</v>
      </c>
      <c r="AF36" s="101">
        <v>0</v>
      </c>
      <c r="AG36" s="102">
        <f t="shared" si="9"/>
        <v>2</v>
      </c>
      <c r="AH36" s="120">
        <v>2</v>
      </c>
      <c r="AI36" s="101">
        <v>0</v>
      </c>
      <c r="AJ36" s="122">
        <f t="shared" si="10"/>
        <v>2</v>
      </c>
      <c r="AK36" s="118">
        <v>3</v>
      </c>
      <c r="AL36" s="107">
        <v>0</v>
      </c>
      <c r="AM36" s="108">
        <f t="shared" si="11"/>
        <v>3</v>
      </c>
      <c r="AN36" s="120"/>
      <c r="AO36" s="121"/>
      <c r="AP36" s="105">
        <f t="shared" si="12"/>
        <v>0</v>
      </c>
      <c r="AQ36" s="109"/>
      <c r="AR36" s="110"/>
      <c r="AS36" s="111">
        <f t="shared" si="13"/>
        <v>0</v>
      </c>
      <c r="AT36" s="474">
        <f t="shared" si="14"/>
        <v>7</v>
      </c>
      <c r="AU36" s="112">
        <f t="shared" si="15"/>
        <v>0</v>
      </c>
      <c r="AV36" s="111">
        <f t="shared" si="16"/>
        <v>7</v>
      </c>
    </row>
    <row r="37" spans="1:48" ht="15.75" thickBot="1" x14ac:dyDescent="0.3">
      <c r="A37" s="29"/>
      <c r="B37" s="73" t="s">
        <v>3</v>
      </c>
      <c r="C37" s="409">
        <f>SUM(C6:C36)</f>
        <v>56</v>
      </c>
      <c r="D37" s="438">
        <v>0</v>
      </c>
      <c r="E37" s="439">
        <f>C37+D37</f>
        <v>56</v>
      </c>
      <c r="F37" s="409">
        <f>SUM(F6:F36)</f>
        <v>85</v>
      </c>
      <c r="G37" s="440">
        <v>0</v>
      </c>
      <c r="H37" s="441">
        <f>SUM(H6:H36)</f>
        <v>85</v>
      </c>
      <c r="I37" s="414">
        <f>SUM(I6:I36)</f>
        <v>106</v>
      </c>
      <c r="J37" s="440">
        <v>0</v>
      </c>
      <c r="K37" s="442">
        <f t="shared" si="20"/>
        <v>106</v>
      </c>
      <c r="L37" s="443">
        <f>SUM(L6:L36)</f>
        <v>81</v>
      </c>
      <c r="M37" s="444">
        <f>SUM(M9:M36)</f>
        <v>12</v>
      </c>
      <c r="N37" s="445">
        <f t="shared" si="7"/>
        <v>93</v>
      </c>
      <c r="O37" s="409">
        <f>SUM(O6:O36)</f>
        <v>0</v>
      </c>
      <c r="P37" s="412">
        <f>SUM(P9:P36)</f>
        <v>0</v>
      </c>
      <c r="Q37" s="442">
        <f t="shared" si="2"/>
        <v>0</v>
      </c>
      <c r="R37" s="421">
        <f>SUM(R9:R36)</f>
        <v>0</v>
      </c>
      <c r="S37" s="402">
        <f>SUM(S9:S36)</f>
        <v>0</v>
      </c>
      <c r="T37" s="446">
        <f t="shared" si="21"/>
        <v>0</v>
      </c>
      <c r="U37" s="447">
        <f t="shared" si="3"/>
        <v>328</v>
      </c>
      <c r="V37" s="448">
        <f t="shared" si="4"/>
        <v>12</v>
      </c>
      <c r="W37" s="449">
        <f t="shared" si="5"/>
        <v>340</v>
      </c>
      <c r="X37" s="126">
        <f t="shared" si="6"/>
        <v>1</v>
      </c>
      <c r="Y37" s="240"/>
      <c r="Z37" s="496" t="s">
        <v>187</v>
      </c>
      <c r="AA37" s="113" t="s">
        <v>168</v>
      </c>
      <c r="AB37" s="120">
        <v>2</v>
      </c>
      <c r="AC37" s="103">
        <v>0</v>
      </c>
      <c r="AD37" s="104">
        <f t="shared" si="8"/>
        <v>2</v>
      </c>
      <c r="AE37" s="120">
        <v>2</v>
      </c>
      <c r="AF37" s="101">
        <v>0</v>
      </c>
      <c r="AG37" s="102">
        <f t="shared" si="9"/>
        <v>2</v>
      </c>
      <c r="AH37" s="120">
        <v>1</v>
      </c>
      <c r="AI37" s="101">
        <v>0</v>
      </c>
      <c r="AJ37" s="122">
        <f t="shared" si="10"/>
        <v>1</v>
      </c>
      <c r="AK37" s="118">
        <v>2</v>
      </c>
      <c r="AL37" s="119">
        <v>1</v>
      </c>
      <c r="AM37" s="108">
        <f t="shared" si="11"/>
        <v>3</v>
      </c>
      <c r="AN37" s="120"/>
      <c r="AO37" s="121"/>
      <c r="AP37" s="105">
        <f t="shared" si="12"/>
        <v>0</v>
      </c>
      <c r="AQ37" s="109"/>
      <c r="AR37" s="110"/>
      <c r="AS37" s="111">
        <f t="shared" si="13"/>
        <v>0</v>
      </c>
      <c r="AT37" s="474">
        <f t="shared" si="14"/>
        <v>7</v>
      </c>
      <c r="AU37" s="112">
        <f t="shared" si="15"/>
        <v>1</v>
      </c>
      <c r="AV37" s="111">
        <f t="shared" si="16"/>
        <v>8</v>
      </c>
    </row>
    <row r="38" spans="1:48" x14ac:dyDescent="0.2">
      <c r="A38" s="29"/>
      <c r="Y38" s="240"/>
      <c r="Z38" s="496" t="s">
        <v>185</v>
      </c>
      <c r="AA38" s="113" t="s">
        <v>170</v>
      </c>
      <c r="AB38" s="120">
        <v>1</v>
      </c>
      <c r="AC38" s="103">
        <v>0</v>
      </c>
      <c r="AD38" s="104">
        <f t="shared" si="8"/>
        <v>1</v>
      </c>
      <c r="AE38" s="120">
        <v>1</v>
      </c>
      <c r="AF38" s="101">
        <v>0</v>
      </c>
      <c r="AG38" s="102">
        <f t="shared" si="9"/>
        <v>1</v>
      </c>
      <c r="AH38" s="120">
        <v>2</v>
      </c>
      <c r="AI38" s="101">
        <v>0</v>
      </c>
      <c r="AJ38" s="122">
        <f t="shared" si="10"/>
        <v>2</v>
      </c>
      <c r="AK38" s="118">
        <v>1</v>
      </c>
      <c r="AL38" s="119">
        <v>0</v>
      </c>
      <c r="AM38" s="108">
        <f t="shared" si="11"/>
        <v>1</v>
      </c>
      <c r="AN38" s="120"/>
      <c r="AO38" s="121"/>
      <c r="AP38" s="105">
        <f t="shared" si="12"/>
        <v>0</v>
      </c>
      <c r="AQ38" s="109"/>
      <c r="AR38" s="110"/>
      <c r="AS38" s="111">
        <f t="shared" si="13"/>
        <v>0</v>
      </c>
      <c r="AT38" s="474">
        <f t="shared" si="14"/>
        <v>5</v>
      </c>
      <c r="AU38" s="112">
        <f t="shared" si="15"/>
        <v>0</v>
      </c>
      <c r="AV38" s="111">
        <f t="shared" si="16"/>
        <v>5</v>
      </c>
    </row>
    <row r="39" spans="1:48" s="39" customFormat="1" x14ac:dyDescent="0.2">
      <c r="B39" s="29"/>
      <c r="C39" s="29"/>
      <c r="D39" s="29"/>
      <c r="E39" s="29"/>
      <c r="F39" s="29"/>
      <c r="G39" s="29"/>
      <c r="H39" s="29"/>
      <c r="I39" s="29"/>
      <c r="J39" s="29"/>
      <c r="K39" s="140" t="s">
        <v>32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40"/>
      <c r="Z39" s="496" t="s">
        <v>269</v>
      </c>
      <c r="AA39" s="113" t="s">
        <v>211</v>
      </c>
      <c r="AB39" s="120">
        <v>0</v>
      </c>
      <c r="AC39" s="103">
        <v>0</v>
      </c>
      <c r="AD39" s="104">
        <f t="shared" si="8"/>
        <v>0</v>
      </c>
      <c r="AE39" s="120">
        <v>2</v>
      </c>
      <c r="AF39" s="101">
        <v>0</v>
      </c>
      <c r="AG39" s="102">
        <f t="shared" si="9"/>
        <v>2</v>
      </c>
      <c r="AH39" s="120">
        <v>1</v>
      </c>
      <c r="AI39" s="101">
        <v>0</v>
      </c>
      <c r="AJ39" s="122">
        <f t="shared" si="10"/>
        <v>1</v>
      </c>
      <c r="AK39" s="118">
        <v>0</v>
      </c>
      <c r="AL39" s="119">
        <v>0</v>
      </c>
      <c r="AM39" s="108">
        <f t="shared" si="11"/>
        <v>0</v>
      </c>
      <c r="AN39" s="120"/>
      <c r="AO39" s="121"/>
      <c r="AP39" s="105">
        <f t="shared" si="12"/>
        <v>0</v>
      </c>
      <c r="AQ39" s="109"/>
      <c r="AR39" s="110"/>
      <c r="AS39" s="111">
        <f t="shared" si="13"/>
        <v>0</v>
      </c>
      <c r="AT39" s="474">
        <f t="shared" si="14"/>
        <v>3</v>
      </c>
      <c r="AU39" s="112">
        <f t="shared" si="15"/>
        <v>0</v>
      </c>
      <c r="AV39" s="111">
        <f t="shared" si="16"/>
        <v>3</v>
      </c>
    </row>
    <row r="40" spans="1:48" x14ac:dyDescent="0.2">
      <c r="Z40" s="498" t="s">
        <v>269</v>
      </c>
      <c r="AA40" s="113" t="s">
        <v>208</v>
      </c>
      <c r="AB40" s="120">
        <v>0</v>
      </c>
      <c r="AC40" s="103">
        <v>0</v>
      </c>
      <c r="AD40" s="104">
        <f t="shared" si="8"/>
        <v>0</v>
      </c>
      <c r="AE40" s="120">
        <v>0</v>
      </c>
      <c r="AF40" s="101">
        <v>0</v>
      </c>
      <c r="AG40" s="102">
        <f t="shared" si="9"/>
        <v>0</v>
      </c>
      <c r="AH40" s="120">
        <v>1</v>
      </c>
      <c r="AI40" s="101">
        <v>0</v>
      </c>
      <c r="AJ40" s="122">
        <f t="shared" si="10"/>
        <v>1</v>
      </c>
      <c r="AK40" s="118">
        <v>0</v>
      </c>
      <c r="AL40" s="119">
        <v>0</v>
      </c>
      <c r="AM40" s="108">
        <f t="shared" si="11"/>
        <v>0</v>
      </c>
      <c r="AN40" s="120"/>
      <c r="AO40" s="121"/>
      <c r="AP40" s="105">
        <f t="shared" si="12"/>
        <v>0</v>
      </c>
      <c r="AQ40" s="109"/>
      <c r="AR40" s="110"/>
      <c r="AS40" s="111">
        <f t="shared" si="13"/>
        <v>0</v>
      </c>
      <c r="AT40" s="474">
        <f t="shared" si="14"/>
        <v>1</v>
      </c>
      <c r="AU40" s="112">
        <f t="shared" si="15"/>
        <v>0</v>
      </c>
      <c r="AV40" s="111">
        <f t="shared" si="16"/>
        <v>1</v>
      </c>
    </row>
    <row r="41" spans="1:48" x14ac:dyDescent="0.2">
      <c r="Z41" s="498" t="s">
        <v>188</v>
      </c>
      <c r="AA41" s="113" t="s">
        <v>171</v>
      </c>
      <c r="AB41" s="120">
        <v>2</v>
      </c>
      <c r="AC41" s="103">
        <v>0</v>
      </c>
      <c r="AD41" s="104">
        <f t="shared" si="8"/>
        <v>2</v>
      </c>
      <c r="AE41" s="120">
        <v>0</v>
      </c>
      <c r="AF41" s="101">
        <v>0</v>
      </c>
      <c r="AG41" s="102">
        <f t="shared" si="9"/>
        <v>0</v>
      </c>
      <c r="AH41" s="120">
        <v>1</v>
      </c>
      <c r="AI41" s="101">
        <v>0</v>
      </c>
      <c r="AJ41" s="122">
        <f t="shared" si="10"/>
        <v>1</v>
      </c>
      <c r="AK41" s="118">
        <v>0</v>
      </c>
      <c r="AL41" s="119">
        <v>0</v>
      </c>
      <c r="AM41" s="108">
        <f t="shared" si="11"/>
        <v>0</v>
      </c>
      <c r="AN41" s="120"/>
      <c r="AO41" s="121"/>
      <c r="AP41" s="105">
        <f t="shared" si="12"/>
        <v>0</v>
      </c>
      <c r="AQ41" s="109"/>
      <c r="AR41" s="110"/>
      <c r="AS41" s="111">
        <f t="shared" si="13"/>
        <v>0</v>
      </c>
      <c r="AT41" s="474">
        <f t="shared" si="14"/>
        <v>3</v>
      </c>
      <c r="AU41" s="112">
        <f t="shared" si="15"/>
        <v>0</v>
      </c>
      <c r="AV41" s="111">
        <f t="shared" si="16"/>
        <v>3</v>
      </c>
    </row>
    <row r="42" spans="1:48" x14ac:dyDescent="0.2">
      <c r="Z42" s="496" t="s">
        <v>267</v>
      </c>
      <c r="AA42" s="113" t="s">
        <v>172</v>
      </c>
      <c r="AB42" s="120">
        <v>9</v>
      </c>
      <c r="AC42" s="103">
        <v>0</v>
      </c>
      <c r="AD42" s="104">
        <f t="shared" si="8"/>
        <v>9</v>
      </c>
      <c r="AE42" s="120">
        <v>20</v>
      </c>
      <c r="AF42" s="101">
        <v>0</v>
      </c>
      <c r="AG42" s="102">
        <f t="shared" si="9"/>
        <v>20</v>
      </c>
      <c r="AH42" s="120">
        <v>10</v>
      </c>
      <c r="AI42" s="101">
        <v>0</v>
      </c>
      <c r="AJ42" s="122">
        <f t="shared" si="10"/>
        <v>10</v>
      </c>
      <c r="AK42" s="118">
        <v>17</v>
      </c>
      <c r="AL42" s="119">
        <v>0</v>
      </c>
      <c r="AM42" s="108">
        <f t="shared" si="11"/>
        <v>17</v>
      </c>
      <c r="AN42" s="120"/>
      <c r="AO42" s="121"/>
      <c r="AP42" s="105">
        <f t="shared" si="12"/>
        <v>0</v>
      </c>
      <c r="AQ42" s="109"/>
      <c r="AR42" s="110"/>
      <c r="AS42" s="111">
        <f t="shared" si="13"/>
        <v>0</v>
      </c>
      <c r="AT42" s="474">
        <f t="shared" si="14"/>
        <v>56</v>
      </c>
      <c r="AU42" s="112">
        <f t="shared" si="15"/>
        <v>0</v>
      </c>
      <c r="AV42" s="111">
        <f t="shared" si="16"/>
        <v>56</v>
      </c>
    </row>
    <row r="43" spans="1:48" x14ac:dyDescent="0.2">
      <c r="Z43" s="496" t="s">
        <v>184</v>
      </c>
      <c r="AA43" s="113" t="s">
        <v>173</v>
      </c>
      <c r="AB43" s="120">
        <v>22</v>
      </c>
      <c r="AC43" s="103">
        <v>0</v>
      </c>
      <c r="AD43" s="104">
        <f t="shared" si="8"/>
        <v>22</v>
      </c>
      <c r="AE43" s="120">
        <v>14</v>
      </c>
      <c r="AF43" s="101">
        <v>0</v>
      </c>
      <c r="AG43" s="102">
        <f t="shared" si="9"/>
        <v>14</v>
      </c>
      <c r="AH43" s="120">
        <v>14</v>
      </c>
      <c r="AI43" s="101">
        <v>0</v>
      </c>
      <c r="AJ43" s="122">
        <f t="shared" si="10"/>
        <v>14</v>
      </c>
      <c r="AK43" s="118">
        <v>14</v>
      </c>
      <c r="AL43" s="119">
        <v>0</v>
      </c>
      <c r="AM43" s="108">
        <f t="shared" si="11"/>
        <v>14</v>
      </c>
      <c r="AN43" s="120"/>
      <c r="AO43" s="121"/>
      <c r="AP43" s="105">
        <f t="shared" si="12"/>
        <v>0</v>
      </c>
      <c r="AQ43" s="109"/>
      <c r="AR43" s="110"/>
      <c r="AS43" s="111">
        <f t="shared" si="13"/>
        <v>0</v>
      </c>
      <c r="AT43" s="474">
        <f t="shared" si="14"/>
        <v>64</v>
      </c>
      <c r="AU43" s="112">
        <f t="shared" si="15"/>
        <v>0</v>
      </c>
      <c r="AV43" s="111">
        <f t="shared" si="16"/>
        <v>64</v>
      </c>
    </row>
    <row r="44" spans="1:48" x14ac:dyDescent="0.2">
      <c r="Z44" s="498" t="s">
        <v>185</v>
      </c>
      <c r="AA44" s="113" t="s">
        <v>192</v>
      </c>
      <c r="AB44" s="120">
        <v>2</v>
      </c>
      <c r="AC44" s="103">
        <v>0</v>
      </c>
      <c r="AD44" s="104">
        <f t="shared" si="8"/>
        <v>2</v>
      </c>
      <c r="AE44" s="120">
        <v>0</v>
      </c>
      <c r="AF44" s="101">
        <v>0</v>
      </c>
      <c r="AG44" s="102">
        <f t="shared" si="9"/>
        <v>0</v>
      </c>
      <c r="AH44" s="120">
        <v>2</v>
      </c>
      <c r="AI44" s="101">
        <v>0</v>
      </c>
      <c r="AJ44" s="122">
        <f t="shared" si="10"/>
        <v>2</v>
      </c>
      <c r="AK44" s="118">
        <v>3</v>
      </c>
      <c r="AL44" s="119">
        <v>0</v>
      </c>
      <c r="AM44" s="108">
        <f t="shared" si="11"/>
        <v>3</v>
      </c>
      <c r="AN44" s="120"/>
      <c r="AO44" s="121"/>
      <c r="AP44" s="105">
        <f t="shared" si="12"/>
        <v>0</v>
      </c>
      <c r="AQ44" s="109"/>
      <c r="AR44" s="110"/>
      <c r="AS44" s="111">
        <f t="shared" si="13"/>
        <v>0</v>
      </c>
      <c r="AT44" s="474">
        <f t="shared" si="14"/>
        <v>7</v>
      </c>
      <c r="AU44" s="112">
        <f t="shared" si="15"/>
        <v>0</v>
      </c>
      <c r="AV44" s="111">
        <f t="shared" si="16"/>
        <v>7</v>
      </c>
    </row>
    <row r="45" spans="1:48" x14ac:dyDescent="0.2">
      <c r="Z45" s="496" t="s">
        <v>187</v>
      </c>
      <c r="AA45" s="113" t="s">
        <v>174</v>
      </c>
      <c r="AB45" s="120">
        <v>2</v>
      </c>
      <c r="AC45" s="103">
        <v>0</v>
      </c>
      <c r="AD45" s="104">
        <f t="shared" si="8"/>
        <v>2</v>
      </c>
      <c r="AE45" s="120">
        <v>1</v>
      </c>
      <c r="AF45" s="101">
        <v>0</v>
      </c>
      <c r="AG45" s="102">
        <f t="shared" si="9"/>
        <v>1</v>
      </c>
      <c r="AH45" s="120">
        <v>1</v>
      </c>
      <c r="AI45" s="101">
        <v>0</v>
      </c>
      <c r="AJ45" s="122">
        <f t="shared" si="10"/>
        <v>1</v>
      </c>
      <c r="AK45" s="118">
        <v>2</v>
      </c>
      <c r="AL45" s="119">
        <v>0</v>
      </c>
      <c r="AM45" s="108">
        <f t="shared" si="11"/>
        <v>2</v>
      </c>
      <c r="AN45" s="120"/>
      <c r="AO45" s="121"/>
      <c r="AP45" s="105">
        <f t="shared" si="12"/>
        <v>0</v>
      </c>
      <c r="AQ45" s="109"/>
      <c r="AR45" s="110"/>
      <c r="AS45" s="111">
        <f t="shared" si="13"/>
        <v>0</v>
      </c>
      <c r="AT45" s="474">
        <f t="shared" si="14"/>
        <v>6</v>
      </c>
      <c r="AU45" s="112">
        <f t="shared" si="15"/>
        <v>0</v>
      </c>
      <c r="AV45" s="111">
        <f t="shared" si="16"/>
        <v>6</v>
      </c>
    </row>
    <row r="46" spans="1:48" x14ac:dyDescent="0.2">
      <c r="Z46" s="498" t="s">
        <v>190</v>
      </c>
      <c r="AA46" s="113" t="s">
        <v>199</v>
      </c>
      <c r="AB46" s="120">
        <v>0</v>
      </c>
      <c r="AC46" s="103">
        <v>0</v>
      </c>
      <c r="AD46" s="104">
        <f t="shared" si="8"/>
        <v>0</v>
      </c>
      <c r="AE46" s="120">
        <v>1</v>
      </c>
      <c r="AF46" s="101">
        <v>0</v>
      </c>
      <c r="AG46" s="102">
        <f t="shared" si="9"/>
        <v>1</v>
      </c>
      <c r="AH46" s="120">
        <v>0</v>
      </c>
      <c r="AI46" s="101">
        <v>0</v>
      </c>
      <c r="AJ46" s="122">
        <f t="shared" si="10"/>
        <v>0</v>
      </c>
      <c r="AK46" s="118">
        <v>0</v>
      </c>
      <c r="AL46" s="119">
        <v>0</v>
      </c>
      <c r="AM46" s="108">
        <f t="shared" si="11"/>
        <v>0</v>
      </c>
      <c r="AN46" s="120"/>
      <c r="AO46" s="121"/>
      <c r="AP46" s="105">
        <f t="shared" si="12"/>
        <v>0</v>
      </c>
      <c r="AQ46" s="109"/>
      <c r="AR46" s="110"/>
      <c r="AS46" s="111">
        <f t="shared" si="13"/>
        <v>0</v>
      </c>
      <c r="AT46" s="474">
        <f t="shared" si="14"/>
        <v>1</v>
      </c>
      <c r="AU46" s="112">
        <f t="shared" si="15"/>
        <v>0</v>
      </c>
      <c r="AV46" s="111">
        <f t="shared" si="16"/>
        <v>1</v>
      </c>
    </row>
    <row r="47" spans="1:48" x14ac:dyDescent="0.2">
      <c r="Z47" s="498" t="s">
        <v>188</v>
      </c>
      <c r="AA47" s="113" t="s">
        <v>200</v>
      </c>
      <c r="AB47" s="120">
        <v>0</v>
      </c>
      <c r="AC47" s="103">
        <v>0</v>
      </c>
      <c r="AD47" s="104">
        <f t="shared" si="8"/>
        <v>0</v>
      </c>
      <c r="AE47" s="120">
        <v>0</v>
      </c>
      <c r="AF47" s="101">
        <v>0</v>
      </c>
      <c r="AG47" s="102">
        <f t="shared" si="9"/>
        <v>0</v>
      </c>
      <c r="AH47" s="120">
        <v>4</v>
      </c>
      <c r="AI47" s="101">
        <v>0</v>
      </c>
      <c r="AJ47" s="122">
        <f t="shared" si="10"/>
        <v>4</v>
      </c>
      <c r="AK47" s="118">
        <v>0</v>
      </c>
      <c r="AL47" s="119">
        <v>0</v>
      </c>
      <c r="AM47" s="108">
        <f t="shared" si="11"/>
        <v>0</v>
      </c>
      <c r="AN47" s="120"/>
      <c r="AO47" s="121"/>
      <c r="AP47" s="105">
        <f t="shared" si="12"/>
        <v>0</v>
      </c>
      <c r="AQ47" s="109"/>
      <c r="AR47" s="110"/>
      <c r="AS47" s="111">
        <f t="shared" si="13"/>
        <v>0</v>
      </c>
      <c r="AT47" s="474">
        <f t="shared" si="14"/>
        <v>4</v>
      </c>
      <c r="AU47" s="112">
        <f t="shared" si="15"/>
        <v>0</v>
      </c>
      <c r="AV47" s="111">
        <f t="shared" si="16"/>
        <v>4</v>
      </c>
    </row>
    <row r="48" spans="1:48" x14ac:dyDescent="0.2">
      <c r="Z48" s="496" t="s">
        <v>265</v>
      </c>
      <c r="AA48" s="113" t="s">
        <v>175</v>
      </c>
      <c r="AB48" s="120">
        <v>2</v>
      </c>
      <c r="AC48" s="103">
        <v>0</v>
      </c>
      <c r="AD48" s="104">
        <f t="shared" si="8"/>
        <v>2</v>
      </c>
      <c r="AE48" s="120">
        <v>4</v>
      </c>
      <c r="AF48" s="101">
        <v>0</v>
      </c>
      <c r="AG48" s="102">
        <f t="shared" si="9"/>
        <v>4</v>
      </c>
      <c r="AH48" s="120">
        <v>2</v>
      </c>
      <c r="AI48" s="101">
        <v>0</v>
      </c>
      <c r="AJ48" s="122">
        <f t="shared" si="10"/>
        <v>2</v>
      </c>
      <c r="AK48" s="118">
        <v>1</v>
      </c>
      <c r="AL48" s="119">
        <v>0</v>
      </c>
      <c r="AM48" s="108">
        <f t="shared" si="11"/>
        <v>1</v>
      </c>
      <c r="AN48" s="120"/>
      <c r="AO48" s="121"/>
      <c r="AP48" s="105">
        <f t="shared" si="12"/>
        <v>0</v>
      </c>
      <c r="AQ48" s="109"/>
      <c r="AR48" s="110"/>
      <c r="AS48" s="111">
        <f t="shared" si="13"/>
        <v>0</v>
      </c>
      <c r="AT48" s="474">
        <f t="shared" si="14"/>
        <v>9</v>
      </c>
      <c r="AU48" s="112">
        <f t="shared" si="15"/>
        <v>0</v>
      </c>
      <c r="AV48" s="111">
        <f t="shared" si="16"/>
        <v>9</v>
      </c>
    </row>
    <row r="49" spans="26:48" x14ac:dyDescent="0.2">
      <c r="Z49" s="496" t="s">
        <v>266</v>
      </c>
      <c r="AA49" s="113" t="s">
        <v>176</v>
      </c>
      <c r="AB49" s="120">
        <v>13</v>
      </c>
      <c r="AC49" s="103">
        <v>0</v>
      </c>
      <c r="AD49" s="104">
        <f t="shared" si="8"/>
        <v>13</v>
      </c>
      <c r="AE49" s="120">
        <v>11</v>
      </c>
      <c r="AF49" s="101">
        <v>0</v>
      </c>
      <c r="AG49" s="102">
        <f t="shared" si="9"/>
        <v>11</v>
      </c>
      <c r="AH49" s="120">
        <v>13</v>
      </c>
      <c r="AI49" s="101">
        <v>0</v>
      </c>
      <c r="AJ49" s="122">
        <f t="shared" si="10"/>
        <v>13</v>
      </c>
      <c r="AK49" s="118">
        <v>16</v>
      </c>
      <c r="AL49" s="119">
        <v>2</v>
      </c>
      <c r="AM49" s="108">
        <f t="shared" si="11"/>
        <v>18</v>
      </c>
      <c r="AN49" s="120"/>
      <c r="AO49" s="121"/>
      <c r="AP49" s="105">
        <f t="shared" si="12"/>
        <v>0</v>
      </c>
      <c r="AQ49" s="109"/>
      <c r="AR49" s="110"/>
      <c r="AS49" s="111">
        <f t="shared" si="13"/>
        <v>0</v>
      </c>
      <c r="AT49" s="474">
        <f t="shared" si="14"/>
        <v>53</v>
      </c>
      <c r="AU49" s="112">
        <f t="shared" si="15"/>
        <v>2</v>
      </c>
      <c r="AV49" s="111">
        <f t="shared" si="16"/>
        <v>55</v>
      </c>
    </row>
    <row r="50" spans="26:48" x14ac:dyDescent="0.2">
      <c r="Z50" s="496" t="s">
        <v>268</v>
      </c>
      <c r="AA50" s="113" t="s">
        <v>177</v>
      </c>
      <c r="AB50" s="120">
        <v>0</v>
      </c>
      <c r="AC50" s="103">
        <v>0</v>
      </c>
      <c r="AD50" s="104">
        <f t="shared" si="8"/>
        <v>0</v>
      </c>
      <c r="AE50" s="120">
        <v>1</v>
      </c>
      <c r="AF50" s="101">
        <v>0</v>
      </c>
      <c r="AG50" s="102">
        <f t="shared" si="9"/>
        <v>1</v>
      </c>
      <c r="AH50" s="120">
        <v>1</v>
      </c>
      <c r="AI50" s="101">
        <v>0</v>
      </c>
      <c r="AJ50" s="122">
        <f t="shared" si="10"/>
        <v>1</v>
      </c>
      <c r="AK50" s="118">
        <v>2</v>
      </c>
      <c r="AL50" s="119">
        <v>0</v>
      </c>
      <c r="AM50" s="108">
        <f t="shared" si="11"/>
        <v>2</v>
      </c>
      <c r="AN50" s="120"/>
      <c r="AO50" s="121"/>
      <c r="AP50" s="105">
        <f t="shared" si="12"/>
        <v>0</v>
      </c>
      <c r="AQ50" s="109"/>
      <c r="AR50" s="110"/>
      <c r="AS50" s="111">
        <f t="shared" si="13"/>
        <v>0</v>
      </c>
      <c r="AT50" s="474">
        <f t="shared" si="14"/>
        <v>4</v>
      </c>
      <c r="AU50" s="112">
        <f t="shared" si="15"/>
        <v>0</v>
      </c>
      <c r="AV50" s="111">
        <f t="shared" si="16"/>
        <v>4</v>
      </c>
    </row>
    <row r="51" spans="26:48" x14ac:dyDescent="0.2">
      <c r="Z51" s="498" t="s">
        <v>190</v>
      </c>
      <c r="AA51" s="113" t="s">
        <v>180</v>
      </c>
      <c r="AB51" s="120">
        <v>0</v>
      </c>
      <c r="AC51" s="103">
        <v>0</v>
      </c>
      <c r="AD51" s="104">
        <f t="shared" si="8"/>
        <v>0</v>
      </c>
      <c r="AE51" s="120">
        <v>1</v>
      </c>
      <c r="AF51" s="101">
        <v>0</v>
      </c>
      <c r="AG51" s="102">
        <f t="shared" si="9"/>
        <v>1</v>
      </c>
      <c r="AH51" s="120">
        <v>1</v>
      </c>
      <c r="AI51" s="101">
        <v>0</v>
      </c>
      <c r="AJ51" s="122">
        <f t="shared" si="10"/>
        <v>1</v>
      </c>
      <c r="AK51" s="118">
        <v>0</v>
      </c>
      <c r="AL51" s="119">
        <v>0</v>
      </c>
      <c r="AM51" s="108">
        <f t="shared" si="11"/>
        <v>0</v>
      </c>
      <c r="AN51" s="120"/>
      <c r="AO51" s="121"/>
      <c r="AP51" s="105">
        <f t="shared" si="12"/>
        <v>0</v>
      </c>
      <c r="AQ51" s="109"/>
      <c r="AR51" s="110"/>
      <c r="AS51" s="111">
        <f t="shared" si="13"/>
        <v>0</v>
      </c>
      <c r="AT51" s="474">
        <f t="shared" si="14"/>
        <v>2</v>
      </c>
      <c r="AU51" s="112">
        <f t="shared" si="15"/>
        <v>0</v>
      </c>
      <c r="AV51" s="111">
        <f t="shared" si="16"/>
        <v>2</v>
      </c>
    </row>
    <row r="52" spans="26:48" x14ac:dyDescent="0.2">
      <c r="Z52" s="496" t="s">
        <v>187</v>
      </c>
      <c r="AA52" s="113" t="s">
        <v>202</v>
      </c>
      <c r="AB52" s="120">
        <v>0</v>
      </c>
      <c r="AC52" s="103">
        <v>0</v>
      </c>
      <c r="AD52" s="104">
        <f t="shared" si="8"/>
        <v>0</v>
      </c>
      <c r="AE52" s="120">
        <v>1</v>
      </c>
      <c r="AF52" s="101">
        <v>0</v>
      </c>
      <c r="AG52" s="102">
        <f t="shared" si="9"/>
        <v>1</v>
      </c>
      <c r="AH52" s="120">
        <v>1</v>
      </c>
      <c r="AI52" s="101">
        <v>0</v>
      </c>
      <c r="AJ52" s="122">
        <f t="shared" si="10"/>
        <v>1</v>
      </c>
      <c r="AK52" s="118">
        <v>2</v>
      </c>
      <c r="AL52" s="119">
        <v>0</v>
      </c>
      <c r="AM52" s="108">
        <f t="shared" si="11"/>
        <v>2</v>
      </c>
      <c r="AN52" s="120"/>
      <c r="AO52" s="121"/>
      <c r="AP52" s="105">
        <f t="shared" si="12"/>
        <v>0</v>
      </c>
      <c r="AQ52" s="109"/>
      <c r="AR52" s="110"/>
      <c r="AS52" s="111">
        <f t="shared" si="13"/>
        <v>0</v>
      </c>
      <c r="AT52" s="474">
        <f t="shared" si="14"/>
        <v>4</v>
      </c>
      <c r="AU52" s="112">
        <f t="shared" si="15"/>
        <v>0</v>
      </c>
      <c r="AV52" s="111">
        <f t="shared" si="16"/>
        <v>4</v>
      </c>
    </row>
    <row r="53" spans="26:48" x14ac:dyDescent="0.2">
      <c r="Z53" s="496" t="s">
        <v>267</v>
      </c>
      <c r="AA53" s="113" t="s">
        <v>178</v>
      </c>
      <c r="AB53" s="450">
        <v>6</v>
      </c>
      <c r="AC53" s="451">
        <v>0</v>
      </c>
      <c r="AD53" s="452">
        <f t="shared" si="8"/>
        <v>6</v>
      </c>
      <c r="AE53" s="450">
        <v>4</v>
      </c>
      <c r="AF53" s="453">
        <v>0</v>
      </c>
      <c r="AG53" s="454">
        <f t="shared" si="9"/>
        <v>4</v>
      </c>
      <c r="AH53" s="450">
        <v>8</v>
      </c>
      <c r="AI53" s="453">
        <v>0</v>
      </c>
      <c r="AJ53" s="455">
        <f t="shared" si="10"/>
        <v>8</v>
      </c>
      <c r="AK53" s="456">
        <v>3</v>
      </c>
      <c r="AL53" s="457">
        <v>0</v>
      </c>
      <c r="AM53" s="458">
        <f t="shared" si="11"/>
        <v>3</v>
      </c>
      <c r="AN53" s="450"/>
      <c r="AO53" s="459"/>
      <c r="AP53" s="460">
        <f t="shared" si="12"/>
        <v>0</v>
      </c>
      <c r="AQ53" s="461"/>
      <c r="AR53" s="462"/>
      <c r="AS53" s="263">
        <f t="shared" si="13"/>
        <v>0</v>
      </c>
      <c r="AT53" s="475">
        <f t="shared" si="14"/>
        <v>21</v>
      </c>
      <c r="AU53" s="463">
        <f t="shared" si="15"/>
        <v>0</v>
      </c>
      <c r="AV53" s="263">
        <f t="shared" si="16"/>
        <v>21</v>
      </c>
    </row>
    <row r="54" spans="26:48" ht="15.75" thickBot="1" x14ac:dyDescent="0.3">
      <c r="AA54" s="113" t="s">
        <v>3</v>
      </c>
      <c r="AB54" s="377">
        <f>SUM(AB6:AB53)</f>
        <v>162</v>
      </c>
      <c r="AC54" s="464">
        <v>0</v>
      </c>
      <c r="AD54" s="465">
        <f>SUM(AD6:AD53)</f>
        <v>162</v>
      </c>
      <c r="AE54" s="377">
        <f>SUM(AE6:AE53)</f>
        <v>153</v>
      </c>
      <c r="AF54" s="382">
        <f>SUM(AF6:AF53)</f>
        <v>0</v>
      </c>
      <c r="AG54" s="466">
        <f t="shared" si="9"/>
        <v>153</v>
      </c>
      <c r="AH54" s="377">
        <f>SUM(AH6:AH53)</f>
        <v>182</v>
      </c>
      <c r="AI54" s="467">
        <v>0</v>
      </c>
      <c r="AJ54" s="468">
        <f>SUM(AJ6:AJ53)</f>
        <v>182</v>
      </c>
      <c r="AK54" s="389">
        <f>SUM(AK6:AK53)</f>
        <v>166</v>
      </c>
      <c r="AL54" s="390">
        <f>SUM(AL6:AL53)</f>
        <v>3</v>
      </c>
      <c r="AM54" s="469">
        <f t="shared" si="11"/>
        <v>169</v>
      </c>
      <c r="AN54" s="377">
        <f>SUM(AN6:AN53)</f>
        <v>0</v>
      </c>
      <c r="AO54" s="382">
        <f>SUM(AO6:AO53)</f>
        <v>0</v>
      </c>
      <c r="AP54" s="470">
        <f t="shared" si="12"/>
        <v>0</v>
      </c>
      <c r="AQ54" s="395">
        <f>SUM(AQ6:AQ53)</f>
        <v>0</v>
      </c>
      <c r="AR54" s="396">
        <f>SUM(AR6:AR53)</f>
        <v>0</v>
      </c>
      <c r="AS54" s="471">
        <f t="shared" si="13"/>
        <v>0</v>
      </c>
      <c r="AT54" s="476">
        <f t="shared" si="14"/>
        <v>663</v>
      </c>
      <c r="AU54" s="396">
        <f t="shared" si="15"/>
        <v>3</v>
      </c>
      <c r="AV54" s="472">
        <f>SUM(AV6:AV53)</f>
        <v>666</v>
      </c>
    </row>
    <row r="56" spans="26:48" x14ac:dyDescent="0.2">
      <c r="AJ56" s="140" t="s">
        <v>32</v>
      </c>
    </row>
  </sheetData>
  <mergeCells count="14">
    <mergeCell ref="O4:Q4"/>
    <mergeCell ref="C4:E4"/>
    <mergeCell ref="F4:H4"/>
    <mergeCell ref="I4:K4"/>
    <mergeCell ref="L4:N4"/>
    <mergeCell ref="AN4:AP4"/>
    <mergeCell ref="AQ4:AS4"/>
    <mergeCell ref="U4:W4"/>
    <mergeCell ref="AT4:AV4"/>
    <mergeCell ref="R4:T4"/>
    <mergeCell ref="AB4:AD4"/>
    <mergeCell ref="AE4:AG4"/>
    <mergeCell ref="AH4:AJ4"/>
    <mergeCell ref="AK4:AM4"/>
  </mergeCells>
  <pageMargins left="0.23622047244094491" right="0.23622047244094491" top="0.19685039370078741" bottom="0.19685039370078741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9"/>
  <sheetViews>
    <sheetView workbookViewId="0"/>
  </sheetViews>
  <sheetFormatPr defaultRowHeight="15" x14ac:dyDescent="0.25"/>
  <cols>
    <col min="1" max="1" width="37.5703125" bestFit="1" customWidth="1"/>
    <col min="2" max="2" width="47.85546875" bestFit="1" customWidth="1"/>
    <col min="15" max="15" width="10.28515625" bestFit="1" customWidth="1"/>
  </cols>
  <sheetData>
    <row r="1" spans="1:17" x14ac:dyDescent="0.25">
      <c r="A1" s="189" t="s">
        <v>261</v>
      </c>
    </row>
    <row r="2" spans="1:17" x14ac:dyDescent="0.25">
      <c r="A2" s="576" t="s">
        <v>232</v>
      </c>
      <c r="B2" s="576"/>
    </row>
    <row r="3" spans="1:17" ht="15.75" thickBot="1" x14ac:dyDescent="0.3"/>
    <row r="4" spans="1:17" x14ac:dyDescent="0.25">
      <c r="C4" s="577">
        <v>2015</v>
      </c>
      <c r="D4" s="578"/>
      <c r="E4" s="579"/>
      <c r="F4" s="577">
        <v>2016</v>
      </c>
      <c r="G4" s="578"/>
      <c r="H4" s="579"/>
      <c r="I4" s="577">
        <v>2017</v>
      </c>
      <c r="J4" s="578"/>
      <c r="K4" s="579"/>
      <c r="L4" s="580" t="s">
        <v>31</v>
      </c>
      <c r="M4" s="581"/>
      <c r="N4" s="581"/>
      <c r="O4" s="573" t="s">
        <v>4</v>
      </c>
      <c r="P4" s="574"/>
      <c r="Q4" s="575"/>
    </row>
    <row r="5" spans="1:17" x14ac:dyDescent="0.25">
      <c r="A5" s="3" t="s">
        <v>233</v>
      </c>
      <c r="B5" s="486" t="s">
        <v>234</v>
      </c>
      <c r="C5" s="307" t="s">
        <v>235</v>
      </c>
      <c r="D5" s="175" t="s">
        <v>236</v>
      </c>
      <c r="E5" s="308" t="s">
        <v>1</v>
      </c>
      <c r="F5" s="307" t="s">
        <v>235</v>
      </c>
      <c r="G5" s="175" t="s">
        <v>236</v>
      </c>
      <c r="H5" s="308" t="s">
        <v>1</v>
      </c>
      <c r="I5" s="307" t="s">
        <v>235</v>
      </c>
      <c r="J5" s="175" t="s">
        <v>236</v>
      </c>
      <c r="K5" s="308" t="s">
        <v>1</v>
      </c>
      <c r="L5" s="309" t="s">
        <v>235</v>
      </c>
      <c r="M5" s="177" t="s">
        <v>236</v>
      </c>
      <c r="N5" s="310" t="s">
        <v>1</v>
      </c>
      <c r="O5" s="311" t="s">
        <v>235</v>
      </c>
      <c r="P5" s="312" t="s">
        <v>236</v>
      </c>
      <c r="Q5" s="313" t="s">
        <v>1</v>
      </c>
    </row>
    <row r="6" spans="1:17" x14ac:dyDescent="0.25">
      <c r="A6" s="480" t="s">
        <v>237</v>
      </c>
      <c r="B6" s="482" t="s">
        <v>238</v>
      </c>
      <c r="C6" s="9">
        <v>0</v>
      </c>
      <c r="D6" s="480">
        <v>0</v>
      </c>
      <c r="E6" s="314">
        <v>0</v>
      </c>
      <c r="F6" s="9">
        <v>0</v>
      </c>
      <c r="G6" s="2">
        <v>0</v>
      </c>
      <c r="H6" s="314">
        <v>0</v>
      </c>
      <c r="I6" s="9">
        <v>0</v>
      </c>
      <c r="J6" s="2">
        <v>0</v>
      </c>
      <c r="K6" s="314">
        <v>0</v>
      </c>
      <c r="L6" s="315">
        <v>0</v>
      </c>
      <c r="M6" s="167">
        <v>0</v>
      </c>
      <c r="N6" s="316">
        <v>0</v>
      </c>
      <c r="O6" s="317">
        <f>SUM(C6,F6,I6,L6)</f>
        <v>0</v>
      </c>
      <c r="P6" s="318">
        <f>SUM(D6,G6,J6,M6)</f>
        <v>0</v>
      </c>
      <c r="Q6" s="319">
        <f>SUM(E6,H6,K6,N6)</f>
        <v>0</v>
      </c>
    </row>
    <row r="7" spans="1:17" x14ac:dyDescent="0.25">
      <c r="A7" s="480" t="s">
        <v>239</v>
      </c>
      <c r="B7" s="482" t="s">
        <v>240</v>
      </c>
      <c r="C7" s="9">
        <v>2</v>
      </c>
      <c r="D7" s="480">
        <v>0</v>
      </c>
      <c r="E7" s="314">
        <v>2</v>
      </c>
      <c r="F7" s="9">
        <v>2</v>
      </c>
      <c r="G7" s="2">
        <v>0</v>
      </c>
      <c r="H7" s="314">
        <v>2</v>
      </c>
      <c r="I7" s="9">
        <v>1</v>
      </c>
      <c r="J7" s="2">
        <v>0</v>
      </c>
      <c r="K7" s="314">
        <v>1</v>
      </c>
      <c r="L7" s="315">
        <v>1</v>
      </c>
      <c r="M7" s="167">
        <v>0</v>
      </c>
      <c r="N7" s="316">
        <v>1</v>
      </c>
      <c r="O7" s="317">
        <f>SUM(C7,F7,I7,L7)</f>
        <v>6</v>
      </c>
      <c r="P7" s="318">
        <f t="shared" ref="P7:Q17" si="0">SUM(D7,G7,J7,M7)</f>
        <v>0</v>
      </c>
      <c r="Q7" s="319">
        <f t="shared" si="0"/>
        <v>6</v>
      </c>
    </row>
    <row r="8" spans="1:17" x14ac:dyDescent="0.25">
      <c r="A8" s="480" t="s">
        <v>241</v>
      </c>
      <c r="B8" s="482" t="s">
        <v>242</v>
      </c>
      <c r="C8" s="9">
        <v>8</v>
      </c>
      <c r="D8" s="480">
        <v>0</v>
      </c>
      <c r="E8" s="314">
        <v>8</v>
      </c>
      <c r="F8" s="9">
        <v>15</v>
      </c>
      <c r="G8" s="2">
        <v>0</v>
      </c>
      <c r="H8" s="314">
        <v>15</v>
      </c>
      <c r="I8" s="9">
        <v>22</v>
      </c>
      <c r="J8" s="2">
        <v>0</v>
      </c>
      <c r="K8" s="314">
        <v>22</v>
      </c>
      <c r="L8" s="315">
        <v>14</v>
      </c>
      <c r="M8" s="167">
        <v>0</v>
      </c>
      <c r="N8" s="316">
        <v>14</v>
      </c>
      <c r="O8" s="317">
        <f t="shared" ref="O8:O17" si="1">SUM(C8,F8,I8,L8)</f>
        <v>59</v>
      </c>
      <c r="P8" s="318">
        <f t="shared" si="0"/>
        <v>0</v>
      </c>
      <c r="Q8" s="319">
        <f t="shared" si="0"/>
        <v>59</v>
      </c>
    </row>
    <row r="9" spans="1:17" x14ac:dyDescent="0.25">
      <c r="A9" s="480" t="s">
        <v>243</v>
      </c>
      <c r="B9" s="482" t="s">
        <v>244</v>
      </c>
      <c r="C9" s="9">
        <v>13</v>
      </c>
      <c r="D9" s="480">
        <v>0</v>
      </c>
      <c r="E9" s="314">
        <v>13</v>
      </c>
      <c r="F9" s="9">
        <v>18</v>
      </c>
      <c r="G9" s="2">
        <v>0</v>
      </c>
      <c r="H9" s="314">
        <v>18</v>
      </c>
      <c r="I9" s="9">
        <v>16</v>
      </c>
      <c r="J9" s="2">
        <v>0</v>
      </c>
      <c r="K9" s="314">
        <v>16</v>
      </c>
      <c r="L9" s="315">
        <v>18</v>
      </c>
      <c r="M9" s="167">
        <v>3</v>
      </c>
      <c r="N9" s="316">
        <v>21</v>
      </c>
      <c r="O9" s="317">
        <f t="shared" si="1"/>
        <v>65</v>
      </c>
      <c r="P9" s="318">
        <f t="shared" si="0"/>
        <v>3</v>
      </c>
      <c r="Q9" s="319">
        <f t="shared" si="0"/>
        <v>68</v>
      </c>
    </row>
    <row r="10" spans="1:17" x14ac:dyDescent="0.25">
      <c r="A10" s="480" t="s">
        <v>245</v>
      </c>
      <c r="B10" s="482" t="s">
        <v>246</v>
      </c>
      <c r="C10" s="9">
        <v>12</v>
      </c>
      <c r="D10" s="480">
        <v>0</v>
      </c>
      <c r="E10" s="314">
        <v>12</v>
      </c>
      <c r="F10" s="9">
        <v>22</v>
      </c>
      <c r="G10" s="2">
        <v>0</v>
      </c>
      <c r="H10" s="314">
        <v>22</v>
      </c>
      <c r="I10" s="9">
        <v>24</v>
      </c>
      <c r="J10" s="2">
        <v>0</v>
      </c>
      <c r="K10" s="314">
        <v>24</v>
      </c>
      <c r="L10" s="315">
        <v>12</v>
      </c>
      <c r="M10" s="167">
        <v>0</v>
      </c>
      <c r="N10" s="316">
        <v>12</v>
      </c>
      <c r="O10" s="317">
        <f t="shared" si="1"/>
        <v>70</v>
      </c>
      <c r="P10" s="318">
        <f t="shared" si="0"/>
        <v>0</v>
      </c>
      <c r="Q10" s="319">
        <f t="shared" si="0"/>
        <v>70</v>
      </c>
    </row>
    <row r="11" spans="1:17" x14ac:dyDescent="0.25">
      <c r="A11" s="480" t="s">
        <v>247</v>
      </c>
      <c r="B11" s="482" t="s">
        <v>248</v>
      </c>
      <c r="C11" s="9">
        <v>2</v>
      </c>
      <c r="D11" s="480">
        <v>0</v>
      </c>
      <c r="E11" s="314">
        <v>2</v>
      </c>
      <c r="F11" s="9">
        <v>6</v>
      </c>
      <c r="G11" s="2">
        <v>0</v>
      </c>
      <c r="H11" s="314">
        <v>6</v>
      </c>
      <c r="I11" s="9">
        <v>5</v>
      </c>
      <c r="J11" s="2">
        <v>0</v>
      </c>
      <c r="K11" s="314">
        <v>5</v>
      </c>
      <c r="L11" s="315">
        <v>7</v>
      </c>
      <c r="M11" s="167">
        <v>1</v>
      </c>
      <c r="N11" s="316">
        <v>8</v>
      </c>
      <c r="O11" s="317">
        <f t="shared" si="1"/>
        <v>20</v>
      </c>
      <c r="P11" s="318">
        <f t="shared" si="0"/>
        <v>1</v>
      </c>
      <c r="Q11" s="319">
        <f t="shared" si="0"/>
        <v>21</v>
      </c>
    </row>
    <row r="12" spans="1:17" x14ac:dyDescent="0.25">
      <c r="A12" s="480" t="s">
        <v>249</v>
      </c>
      <c r="B12" s="482" t="s">
        <v>250</v>
      </c>
      <c r="C12" s="9">
        <v>6</v>
      </c>
      <c r="D12" s="480">
        <v>0</v>
      </c>
      <c r="E12" s="314">
        <v>6</v>
      </c>
      <c r="F12" s="9">
        <v>6</v>
      </c>
      <c r="G12" s="2">
        <v>0</v>
      </c>
      <c r="H12" s="314">
        <v>6</v>
      </c>
      <c r="I12" s="9">
        <v>6</v>
      </c>
      <c r="J12" s="2">
        <v>0</v>
      </c>
      <c r="K12" s="314">
        <v>6</v>
      </c>
      <c r="L12" s="315">
        <v>13</v>
      </c>
      <c r="M12" s="167">
        <v>1</v>
      </c>
      <c r="N12" s="316">
        <v>14</v>
      </c>
      <c r="O12" s="317">
        <f t="shared" si="1"/>
        <v>31</v>
      </c>
      <c r="P12" s="318">
        <f t="shared" si="0"/>
        <v>1</v>
      </c>
      <c r="Q12" s="319">
        <f t="shared" si="0"/>
        <v>32</v>
      </c>
    </row>
    <row r="13" spans="1:17" x14ac:dyDescent="0.25">
      <c r="A13" s="480" t="s">
        <v>251</v>
      </c>
      <c r="B13" s="482" t="s">
        <v>252</v>
      </c>
      <c r="C13" s="9">
        <v>7</v>
      </c>
      <c r="D13" s="480">
        <v>0</v>
      </c>
      <c r="E13" s="314">
        <v>7</v>
      </c>
      <c r="F13" s="9">
        <v>8</v>
      </c>
      <c r="G13" s="2">
        <v>0</v>
      </c>
      <c r="H13" s="314">
        <v>8</v>
      </c>
      <c r="I13" s="9">
        <v>11</v>
      </c>
      <c r="J13" s="2">
        <v>0</v>
      </c>
      <c r="K13" s="314">
        <v>11</v>
      </c>
      <c r="L13" s="315">
        <v>5</v>
      </c>
      <c r="M13" s="167">
        <v>1</v>
      </c>
      <c r="N13" s="316">
        <v>6</v>
      </c>
      <c r="O13" s="317">
        <f t="shared" si="1"/>
        <v>31</v>
      </c>
      <c r="P13" s="318">
        <f t="shared" si="0"/>
        <v>1</v>
      </c>
      <c r="Q13" s="319">
        <f t="shared" si="0"/>
        <v>32</v>
      </c>
    </row>
    <row r="14" spans="1:17" x14ac:dyDescent="0.25">
      <c r="A14" s="480" t="s">
        <v>253</v>
      </c>
      <c r="B14" s="482" t="s">
        <v>254</v>
      </c>
      <c r="C14" s="9">
        <v>2</v>
      </c>
      <c r="D14" s="480">
        <v>0</v>
      </c>
      <c r="E14" s="314">
        <v>2</v>
      </c>
      <c r="F14" s="9">
        <v>0</v>
      </c>
      <c r="G14" s="2">
        <v>0</v>
      </c>
      <c r="H14" s="314">
        <v>0</v>
      </c>
      <c r="I14" s="9">
        <v>0</v>
      </c>
      <c r="J14" s="2">
        <v>0</v>
      </c>
      <c r="K14" s="314">
        <v>0</v>
      </c>
      <c r="L14" s="315">
        <v>0</v>
      </c>
      <c r="M14" s="167">
        <v>0</v>
      </c>
      <c r="N14" s="316">
        <v>0</v>
      </c>
      <c r="O14" s="317">
        <f t="shared" si="1"/>
        <v>2</v>
      </c>
      <c r="P14" s="318">
        <f t="shared" si="0"/>
        <v>0</v>
      </c>
      <c r="Q14" s="319">
        <f t="shared" si="0"/>
        <v>2</v>
      </c>
    </row>
    <row r="15" spans="1:17" x14ac:dyDescent="0.25">
      <c r="A15" s="480" t="s">
        <v>255</v>
      </c>
      <c r="B15" s="482" t="s">
        <v>256</v>
      </c>
      <c r="C15" s="9">
        <v>2</v>
      </c>
      <c r="D15" s="480">
        <v>0</v>
      </c>
      <c r="E15" s="314">
        <v>2</v>
      </c>
      <c r="F15" s="9">
        <v>3</v>
      </c>
      <c r="G15" s="2">
        <v>0</v>
      </c>
      <c r="H15" s="314">
        <v>3</v>
      </c>
      <c r="I15" s="9">
        <v>14</v>
      </c>
      <c r="J15" s="2">
        <v>0</v>
      </c>
      <c r="K15" s="314">
        <v>14</v>
      </c>
      <c r="L15" s="315">
        <v>8</v>
      </c>
      <c r="M15" s="167">
        <v>6</v>
      </c>
      <c r="N15" s="316">
        <v>14</v>
      </c>
      <c r="O15" s="317">
        <f t="shared" si="1"/>
        <v>27</v>
      </c>
      <c r="P15" s="318">
        <f t="shared" si="0"/>
        <v>6</v>
      </c>
      <c r="Q15" s="319">
        <f t="shared" si="0"/>
        <v>33</v>
      </c>
    </row>
    <row r="16" spans="1:17" x14ac:dyDescent="0.25">
      <c r="A16" s="480" t="s">
        <v>257</v>
      </c>
      <c r="B16" s="482" t="s">
        <v>258</v>
      </c>
      <c r="C16" s="9">
        <v>2</v>
      </c>
      <c r="D16" s="480">
        <v>0</v>
      </c>
      <c r="E16" s="314">
        <v>2</v>
      </c>
      <c r="F16" s="9">
        <v>5</v>
      </c>
      <c r="G16" s="2">
        <v>0</v>
      </c>
      <c r="H16" s="314">
        <v>5</v>
      </c>
      <c r="I16" s="9">
        <v>7</v>
      </c>
      <c r="J16" s="2">
        <v>0</v>
      </c>
      <c r="K16" s="314">
        <v>7</v>
      </c>
      <c r="L16" s="315">
        <v>3</v>
      </c>
      <c r="M16" s="167">
        <v>0</v>
      </c>
      <c r="N16" s="316">
        <v>3</v>
      </c>
      <c r="O16" s="317">
        <f t="shared" si="1"/>
        <v>17</v>
      </c>
      <c r="P16" s="318">
        <f t="shared" si="0"/>
        <v>0</v>
      </c>
      <c r="Q16" s="319">
        <f t="shared" si="0"/>
        <v>17</v>
      </c>
    </row>
    <row r="17" spans="1:17" ht="15.75" thickBot="1" x14ac:dyDescent="0.3">
      <c r="A17" s="531"/>
      <c r="B17" s="531"/>
      <c r="C17" s="320">
        <v>56</v>
      </c>
      <c r="D17" s="321">
        <v>0</v>
      </c>
      <c r="E17" s="322">
        <v>56</v>
      </c>
      <c r="F17" s="320">
        <v>85</v>
      </c>
      <c r="G17" s="321">
        <v>0</v>
      </c>
      <c r="H17" s="322">
        <v>85</v>
      </c>
      <c r="I17" s="320">
        <v>106</v>
      </c>
      <c r="J17" s="321">
        <v>0</v>
      </c>
      <c r="K17" s="322">
        <v>106</v>
      </c>
      <c r="L17" s="323">
        <v>81</v>
      </c>
      <c r="M17" s="324">
        <v>12</v>
      </c>
      <c r="N17" s="325">
        <v>93</v>
      </c>
      <c r="O17" s="326">
        <f t="shared" si="1"/>
        <v>328</v>
      </c>
      <c r="P17" s="327">
        <f t="shared" si="0"/>
        <v>12</v>
      </c>
      <c r="Q17" s="322">
        <f t="shared" si="0"/>
        <v>340</v>
      </c>
    </row>
    <row r="18" spans="1:17" x14ac:dyDescent="0.25">
      <c r="A18" s="531"/>
      <c r="B18" s="531"/>
    </row>
    <row r="19" spans="1:17" x14ac:dyDescent="0.25">
      <c r="L19" s="140" t="s">
        <v>32</v>
      </c>
      <c r="O19" s="485">
        <v>43900</v>
      </c>
    </row>
  </sheetData>
  <mergeCells count="6">
    <mergeCell ref="O4:Q4"/>
    <mergeCell ref="A2:B2"/>
    <mergeCell ref="C4:E4"/>
    <mergeCell ref="F4:H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56"/>
  <sheetViews>
    <sheetView workbookViewId="0">
      <selection activeCell="B5" sqref="B5"/>
    </sheetView>
  </sheetViews>
  <sheetFormatPr defaultRowHeight="15" x14ac:dyDescent="0.25"/>
  <cols>
    <col min="1" max="1" width="23.28515625" bestFit="1" customWidth="1"/>
    <col min="2" max="2" width="10.7109375" bestFit="1" customWidth="1"/>
    <col min="3" max="3" width="10.7109375" customWidth="1"/>
    <col min="4" max="4" width="9.85546875" customWidth="1"/>
    <col min="5" max="5" width="9.5703125" customWidth="1"/>
    <col min="7" max="8" width="8.85546875" style="479"/>
    <col min="9" max="9" width="39.42578125" bestFit="1" customWidth="1"/>
    <col min="10" max="10" width="11" customWidth="1"/>
    <col min="11" max="11" width="9.28515625" customWidth="1"/>
    <col min="12" max="12" width="9.140625" customWidth="1"/>
    <col min="13" max="13" width="9.7109375" customWidth="1"/>
  </cols>
  <sheetData>
    <row r="1" spans="1:16" x14ac:dyDescent="0.25">
      <c r="A1" s="189" t="s">
        <v>261</v>
      </c>
    </row>
    <row r="2" spans="1:16" x14ac:dyDescent="0.25">
      <c r="A2" s="28" t="s">
        <v>281</v>
      </c>
      <c r="B2" s="29"/>
      <c r="C2" s="29"/>
      <c r="D2" s="29"/>
      <c r="E2" s="29"/>
      <c r="F2" s="29"/>
      <c r="G2" s="29"/>
      <c r="H2" s="29"/>
      <c r="I2" s="28" t="s">
        <v>282</v>
      </c>
      <c r="J2" s="29"/>
      <c r="K2" s="29"/>
      <c r="L2" s="29"/>
      <c r="M2" s="29"/>
      <c r="N2" s="29"/>
    </row>
    <row r="3" spans="1:16" x14ac:dyDescent="0.25">
      <c r="A3" s="28"/>
      <c r="B3" s="29"/>
      <c r="C3" s="29"/>
      <c r="D3" s="29"/>
      <c r="E3" s="29"/>
      <c r="F3" s="29"/>
      <c r="G3" s="29"/>
      <c r="H3" s="29"/>
    </row>
    <row r="4" spans="1:16" x14ac:dyDescent="0.25">
      <c r="A4" s="511" t="s">
        <v>181</v>
      </c>
      <c r="B4" s="512" t="s">
        <v>270</v>
      </c>
      <c r="C4" s="512" t="s">
        <v>274</v>
      </c>
      <c r="D4" s="512" t="s">
        <v>275</v>
      </c>
      <c r="E4" s="513" t="s">
        <v>33</v>
      </c>
      <c r="F4" s="514" t="s">
        <v>4</v>
      </c>
      <c r="G4" s="29"/>
      <c r="H4" s="29"/>
      <c r="I4" s="511" t="s">
        <v>181</v>
      </c>
      <c r="J4" s="522" t="s">
        <v>270</v>
      </c>
      <c r="K4" s="522" t="s">
        <v>271</v>
      </c>
      <c r="L4" s="522" t="s">
        <v>272</v>
      </c>
      <c r="M4" s="523" t="s">
        <v>273</v>
      </c>
      <c r="N4" s="524" t="s">
        <v>4</v>
      </c>
      <c r="O4" s="499"/>
      <c r="P4" s="499"/>
    </row>
    <row r="5" spans="1:16" x14ac:dyDescent="0.25">
      <c r="A5" s="515" t="s">
        <v>187</v>
      </c>
      <c r="B5" s="503">
        <v>9</v>
      </c>
      <c r="C5" s="503">
        <v>21</v>
      </c>
      <c r="D5" s="503">
        <v>7</v>
      </c>
      <c r="E5" s="504">
        <v>11</v>
      </c>
      <c r="F5" s="516">
        <f>SUM(B5:E5)</f>
        <v>48</v>
      </c>
      <c r="G5" s="501"/>
      <c r="H5" s="501"/>
      <c r="I5" s="515" t="s">
        <v>187</v>
      </c>
      <c r="J5" s="503">
        <v>16</v>
      </c>
      <c r="K5" s="503">
        <v>21</v>
      </c>
      <c r="L5" s="503">
        <v>28</v>
      </c>
      <c r="M5" s="504">
        <v>25</v>
      </c>
      <c r="N5" s="525">
        <f>SUM(J5:M5)</f>
        <v>90</v>
      </c>
    </row>
    <row r="6" spans="1:16" x14ac:dyDescent="0.25">
      <c r="A6" s="515" t="s">
        <v>190</v>
      </c>
      <c r="B6" s="503">
        <v>2</v>
      </c>
      <c r="C6" s="503">
        <v>3</v>
      </c>
      <c r="D6" s="503">
        <v>1</v>
      </c>
      <c r="E6" s="504">
        <v>0</v>
      </c>
      <c r="F6" s="517">
        <f t="shared" ref="F6:F13" si="0">SUM(B6:E6)</f>
        <v>6</v>
      </c>
      <c r="G6" s="29"/>
      <c r="H6" s="29"/>
      <c r="I6" s="515" t="s">
        <v>190</v>
      </c>
      <c r="J6" s="503">
        <v>7</v>
      </c>
      <c r="K6" s="503">
        <v>15</v>
      </c>
      <c r="L6" s="503">
        <v>13</v>
      </c>
      <c r="M6" s="504">
        <v>13</v>
      </c>
      <c r="N6" s="525">
        <f t="shared" ref="N6:N15" si="1">SUM(J6:M6)</f>
        <v>48</v>
      </c>
    </row>
    <row r="7" spans="1:16" x14ac:dyDescent="0.25">
      <c r="A7" s="515" t="s">
        <v>185</v>
      </c>
      <c r="B7" s="503">
        <v>2</v>
      </c>
      <c r="C7" s="503">
        <v>2</v>
      </c>
      <c r="D7" s="503">
        <v>1</v>
      </c>
      <c r="E7" s="504">
        <v>2</v>
      </c>
      <c r="F7" s="517">
        <f t="shared" si="0"/>
        <v>7</v>
      </c>
      <c r="G7" s="29"/>
      <c r="H7" s="29"/>
      <c r="I7" s="515" t="s">
        <v>185</v>
      </c>
      <c r="J7" s="503">
        <v>6</v>
      </c>
      <c r="K7" s="503">
        <v>4</v>
      </c>
      <c r="L7" s="503">
        <v>5</v>
      </c>
      <c r="M7" s="504">
        <v>4</v>
      </c>
      <c r="N7" s="525">
        <f t="shared" si="1"/>
        <v>19</v>
      </c>
    </row>
    <row r="8" spans="1:16" x14ac:dyDescent="0.25">
      <c r="A8" s="515" t="s">
        <v>188</v>
      </c>
      <c r="B8" s="503">
        <v>9</v>
      </c>
      <c r="C8" s="503">
        <v>13</v>
      </c>
      <c r="D8" s="503">
        <v>15</v>
      </c>
      <c r="E8" s="504">
        <v>11</v>
      </c>
      <c r="F8" s="517">
        <f t="shared" si="0"/>
        <v>48</v>
      </c>
      <c r="G8" s="29"/>
      <c r="H8" s="29"/>
      <c r="I8" s="515" t="s">
        <v>224</v>
      </c>
      <c r="J8" s="503">
        <v>0</v>
      </c>
      <c r="K8" s="503">
        <v>0</v>
      </c>
      <c r="L8" s="503">
        <v>2</v>
      </c>
      <c r="M8" s="504">
        <v>3</v>
      </c>
      <c r="N8" s="525">
        <f t="shared" si="1"/>
        <v>5</v>
      </c>
    </row>
    <row r="9" spans="1:16" x14ac:dyDescent="0.25">
      <c r="A9" s="515" t="s">
        <v>266</v>
      </c>
      <c r="B9" s="503">
        <v>0</v>
      </c>
      <c r="C9" s="503">
        <v>6</v>
      </c>
      <c r="D9" s="503">
        <v>36</v>
      </c>
      <c r="E9" s="504">
        <v>13</v>
      </c>
      <c r="F9" s="517">
        <f t="shared" si="0"/>
        <v>55</v>
      </c>
      <c r="G9" s="29"/>
      <c r="H9" s="29"/>
      <c r="I9" s="515" t="s">
        <v>269</v>
      </c>
      <c r="J9" s="503">
        <v>0</v>
      </c>
      <c r="K9" s="503">
        <v>6</v>
      </c>
      <c r="L9" s="503">
        <v>9</v>
      </c>
      <c r="M9" s="504">
        <v>3</v>
      </c>
      <c r="N9" s="525">
        <f t="shared" si="1"/>
        <v>18</v>
      </c>
    </row>
    <row r="10" spans="1:16" x14ac:dyDescent="0.25">
      <c r="A10" s="515" t="s">
        <v>184</v>
      </c>
      <c r="B10" s="503">
        <v>7</v>
      </c>
      <c r="C10" s="503">
        <v>5</v>
      </c>
      <c r="D10" s="503">
        <v>13</v>
      </c>
      <c r="E10" s="504">
        <v>6</v>
      </c>
      <c r="F10" s="517">
        <f t="shared" si="0"/>
        <v>31</v>
      </c>
      <c r="G10" s="29"/>
      <c r="H10" s="29"/>
      <c r="I10" s="515" t="s">
        <v>188</v>
      </c>
      <c r="J10" s="503">
        <v>29</v>
      </c>
      <c r="K10" s="503">
        <v>23</v>
      </c>
      <c r="L10" s="503">
        <v>22</v>
      </c>
      <c r="M10" s="504">
        <v>8</v>
      </c>
      <c r="N10" s="525">
        <f t="shared" si="1"/>
        <v>82</v>
      </c>
    </row>
    <row r="11" spans="1:16" x14ac:dyDescent="0.25">
      <c r="A11" s="515" t="s">
        <v>267</v>
      </c>
      <c r="B11" s="503">
        <v>10</v>
      </c>
      <c r="C11" s="503">
        <v>16</v>
      </c>
      <c r="D11" s="503">
        <v>14</v>
      </c>
      <c r="E11" s="504">
        <v>10</v>
      </c>
      <c r="F11" s="517">
        <f t="shared" si="0"/>
        <v>50</v>
      </c>
      <c r="G11" s="29"/>
      <c r="H11" s="29"/>
      <c r="I11" s="515" t="s">
        <v>266</v>
      </c>
      <c r="J11" s="503">
        <v>45</v>
      </c>
      <c r="K11" s="503">
        <v>27</v>
      </c>
      <c r="L11" s="503">
        <v>46</v>
      </c>
      <c r="M11" s="504">
        <v>51</v>
      </c>
      <c r="N11" s="525">
        <f t="shared" si="1"/>
        <v>169</v>
      </c>
    </row>
    <row r="12" spans="1:16" x14ac:dyDescent="0.25">
      <c r="A12" s="515" t="s">
        <v>268</v>
      </c>
      <c r="B12" s="503">
        <v>10</v>
      </c>
      <c r="C12" s="503">
        <v>8</v>
      </c>
      <c r="D12" s="503">
        <v>6</v>
      </c>
      <c r="E12" s="504">
        <v>10</v>
      </c>
      <c r="F12" s="517">
        <f t="shared" si="0"/>
        <v>34</v>
      </c>
      <c r="G12" s="29"/>
      <c r="H12" s="29"/>
      <c r="I12" s="515" t="s">
        <v>184</v>
      </c>
      <c r="J12" s="503">
        <v>22</v>
      </c>
      <c r="K12" s="503">
        <v>14</v>
      </c>
      <c r="L12" s="503">
        <v>14</v>
      </c>
      <c r="M12" s="504">
        <v>14</v>
      </c>
      <c r="N12" s="525">
        <f t="shared" si="1"/>
        <v>64</v>
      </c>
    </row>
    <row r="13" spans="1:16" x14ac:dyDescent="0.25">
      <c r="A13" s="518" t="s">
        <v>265</v>
      </c>
      <c r="B13" s="519">
        <v>7</v>
      </c>
      <c r="C13" s="519">
        <v>11</v>
      </c>
      <c r="D13" s="519">
        <v>13</v>
      </c>
      <c r="E13" s="520">
        <v>18</v>
      </c>
      <c r="F13" s="521">
        <f t="shared" si="0"/>
        <v>49</v>
      </c>
      <c r="G13" s="29"/>
      <c r="H13" s="29"/>
      <c r="I13" s="515" t="s">
        <v>267</v>
      </c>
      <c r="J13" s="503">
        <v>31</v>
      </c>
      <c r="K13" s="503">
        <v>34</v>
      </c>
      <c r="L13" s="503">
        <v>34</v>
      </c>
      <c r="M13" s="504">
        <v>37</v>
      </c>
      <c r="N13" s="525">
        <f t="shared" si="1"/>
        <v>136</v>
      </c>
    </row>
    <row r="14" spans="1:16" x14ac:dyDescent="0.25">
      <c r="F14" s="29"/>
      <c r="G14" s="29"/>
      <c r="H14" s="29"/>
      <c r="I14" s="515" t="s">
        <v>268</v>
      </c>
      <c r="J14" s="503">
        <v>1</v>
      </c>
      <c r="K14" s="503">
        <v>2</v>
      </c>
      <c r="L14" s="503">
        <v>1</v>
      </c>
      <c r="M14" s="504">
        <v>3</v>
      </c>
      <c r="N14" s="525">
        <f t="shared" si="1"/>
        <v>7</v>
      </c>
    </row>
    <row r="15" spans="1:16" x14ac:dyDescent="0.25">
      <c r="A15" s="34"/>
      <c r="B15" s="29"/>
      <c r="C15" s="29"/>
      <c r="D15" s="29"/>
      <c r="E15" s="29"/>
      <c r="F15" s="29"/>
      <c r="G15" s="29"/>
      <c r="H15" s="29"/>
      <c r="I15" s="518" t="s">
        <v>265</v>
      </c>
      <c r="J15" s="519">
        <v>5</v>
      </c>
      <c r="K15" s="519">
        <v>7</v>
      </c>
      <c r="L15" s="519">
        <v>8</v>
      </c>
      <c r="M15" s="520">
        <v>5</v>
      </c>
      <c r="N15" s="526">
        <f t="shared" si="1"/>
        <v>25</v>
      </c>
    </row>
    <row r="16" spans="1:16" x14ac:dyDescent="0.25">
      <c r="A16" s="34"/>
      <c r="B16" s="29"/>
      <c r="C16" s="29"/>
      <c r="D16" s="29"/>
      <c r="E16" s="29"/>
      <c r="F16" s="29"/>
      <c r="G16" s="29"/>
      <c r="H16" s="29"/>
    </row>
    <row r="17" spans="1:8" x14ac:dyDescent="0.25">
      <c r="A17" s="140" t="s">
        <v>32</v>
      </c>
      <c r="B17" s="485">
        <v>43900</v>
      </c>
      <c r="C17" s="29"/>
      <c r="D17" s="29"/>
      <c r="E17" s="29"/>
      <c r="F17" s="29"/>
      <c r="G17"/>
      <c r="H17"/>
    </row>
    <row r="18" spans="1:8" x14ac:dyDescent="0.25">
      <c r="A18" s="34"/>
      <c r="B18" s="29"/>
      <c r="C18" s="29"/>
      <c r="D18" s="29"/>
      <c r="E18" s="29"/>
      <c r="F18" s="29"/>
      <c r="G18" s="29"/>
      <c r="H18" s="29"/>
    </row>
    <row r="19" spans="1:8" x14ac:dyDescent="0.25">
      <c r="F19" s="29"/>
      <c r="G19" s="29"/>
      <c r="H19" s="29"/>
    </row>
    <row r="39" spans="17:49" x14ac:dyDescent="0.25"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  <c r="AV39" s="499"/>
      <c r="AW39" s="499"/>
    </row>
    <row r="56" spans="17:49" x14ac:dyDescent="0.25"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499"/>
      <c r="AQ56" s="499"/>
      <c r="AR56" s="499"/>
      <c r="AS56" s="499"/>
      <c r="AT56" s="499"/>
      <c r="AU56" s="499"/>
      <c r="AV56" s="499"/>
      <c r="AW56" s="499"/>
    </row>
  </sheetData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14"/>
  <sheetViews>
    <sheetView zoomScaleNormal="100" workbookViewId="0">
      <selection activeCell="M26" sqref="M26"/>
    </sheetView>
  </sheetViews>
  <sheetFormatPr defaultRowHeight="15" x14ac:dyDescent="0.25"/>
  <cols>
    <col min="1" max="1" width="8.85546875" customWidth="1"/>
    <col min="2" max="2" width="8.7109375" bestFit="1" customWidth="1"/>
    <col min="3" max="3" width="10.42578125" bestFit="1" customWidth="1"/>
    <col min="4" max="4" width="10.42578125" customWidth="1"/>
    <col min="5" max="6" width="11" customWidth="1"/>
    <col min="7" max="7" width="7" customWidth="1"/>
    <col min="11" max="11" width="10.7109375" bestFit="1" customWidth="1"/>
  </cols>
  <sheetData>
    <row r="1" spans="1:13" x14ac:dyDescent="0.25">
      <c r="A1" s="189" t="s">
        <v>261</v>
      </c>
    </row>
    <row r="2" spans="1:13" ht="12.75" customHeight="1" x14ac:dyDescent="0.25"/>
    <row r="3" spans="1:13" x14ac:dyDescent="0.25">
      <c r="A3" s="3" t="s">
        <v>26</v>
      </c>
      <c r="B3" s="163"/>
      <c r="C3" s="163"/>
      <c r="D3" s="169"/>
      <c r="E3" s="180"/>
      <c r="F3" s="179"/>
      <c r="H3" s="3" t="s">
        <v>27</v>
      </c>
      <c r="I3" s="163"/>
      <c r="J3" s="163"/>
      <c r="K3" s="163"/>
      <c r="L3" s="134"/>
      <c r="M3" s="179"/>
    </row>
    <row r="4" spans="1:13" ht="30" x14ac:dyDescent="0.25">
      <c r="A4" s="164" t="s">
        <v>16</v>
      </c>
      <c r="B4" s="174" t="s">
        <v>9</v>
      </c>
      <c r="C4" s="174" t="s">
        <v>10</v>
      </c>
      <c r="D4" s="164" t="s">
        <v>35</v>
      </c>
      <c r="E4" s="183" t="s">
        <v>137</v>
      </c>
      <c r="F4" s="183" t="s">
        <v>138</v>
      </c>
      <c r="H4" s="164" t="s">
        <v>16</v>
      </c>
      <c r="I4" s="174" t="s">
        <v>9</v>
      </c>
      <c r="J4" s="174" t="s">
        <v>10</v>
      </c>
      <c r="K4" s="6" t="s">
        <v>35</v>
      </c>
      <c r="L4" s="183" t="s">
        <v>137</v>
      </c>
      <c r="M4" s="183" t="s">
        <v>138</v>
      </c>
    </row>
    <row r="5" spans="1:13" x14ac:dyDescent="0.25">
      <c r="A5" s="175">
        <v>2015</v>
      </c>
      <c r="B5" s="2">
        <v>153</v>
      </c>
      <c r="C5" s="2">
        <v>39</v>
      </c>
      <c r="D5" s="135">
        <f t="shared" ref="D5:D10" si="0">B5+C5</f>
        <v>192</v>
      </c>
      <c r="E5" s="38">
        <f>B5/D5</f>
        <v>0.796875</v>
      </c>
      <c r="F5" s="184">
        <f>C5/D5</f>
        <v>0.203125</v>
      </c>
      <c r="H5" s="175">
        <v>2015</v>
      </c>
      <c r="I5" s="2">
        <v>139</v>
      </c>
      <c r="J5" s="2">
        <v>63</v>
      </c>
      <c r="K5" s="135">
        <f t="shared" ref="K5:K10" si="1">I5+J5</f>
        <v>202</v>
      </c>
      <c r="L5" s="184">
        <f>I5/K5</f>
        <v>0.68811881188118806</v>
      </c>
      <c r="M5" s="184">
        <f>J5/K5</f>
        <v>0.31188118811881188</v>
      </c>
    </row>
    <row r="6" spans="1:13" x14ac:dyDescent="0.25">
      <c r="A6" s="175">
        <v>2016</v>
      </c>
      <c r="B6" s="2">
        <v>156</v>
      </c>
      <c r="C6" s="2">
        <v>110</v>
      </c>
      <c r="D6" s="135">
        <f t="shared" si="0"/>
        <v>266</v>
      </c>
      <c r="E6" s="38">
        <f>B6/D6</f>
        <v>0.5864661654135338</v>
      </c>
      <c r="F6" s="184">
        <f>C6/D6</f>
        <v>0.41353383458646614</v>
      </c>
      <c r="H6" s="175">
        <v>2016</v>
      </c>
      <c r="I6" s="2">
        <v>181</v>
      </c>
      <c r="J6" s="2">
        <v>104</v>
      </c>
      <c r="K6" s="135">
        <f t="shared" si="1"/>
        <v>285</v>
      </c>
      <c r="L6" s="184">
        <f>I6/K6</f>
        <v>0.63508771929824559</v>
      </c>
      <c r="M6" s="184">
        <f>J6/K6</f>
        <v>0.36491228070175441</v>
      </c>
    </row>
    <row r="7" spans="1:13" x14ac:dyDescent="0.25">
      <c r="A7" s="176">
        <v>2017</v>
      </c>
      <c r="B7" s="40">
        <v>243</v>
      </c>
      <c r="C7" s="40">
        <v>107</v>
      </c>
      <c r="D7" s="166">
        <f t="shared" si="0"/>
        <v>350</v>
      </c>
      <c r="E7" s="171">
        <f>B7/D7</f>
        <v>0.69428571428571428</v>
      </c>
      <c r="F7" s="187">
        <f>C7/D7</f>
        <v>0.30571428571428572</v>
      </c>
      <c r="G7" s="22"/>
      <c r="H7" s="176">
        <v>2017</v>
      </c>
      <c r="I7" s="40">
        <v>212</v>
      </c>
      <c r="J7" s="40">
        <v>136</v>
      </c>
      <c r="K7" s="166">
        <f t="shared" si="1"/>
        <v>348</v>
      </c>
      <c r="L7" s="188">
        <f>I7/K7</f>
        <v>0.60919540229885061</v>
      </c>
      <c r="M7" s="184">
        <f>J7/K7</f>
        <v>0.39080459770114945</v>
      </c>
    </row>
    <row r="8" spans="1:13" x14ac:dyDescent="0.25">
      <c r="A8" s="177" t="s">
        <v>30</v>
      </c>
      <c r="B8" s="167">
        <v>174</v>
      </c>
      <c r="C8" s="167">
        <v>48</v>
      </c>
      <c r="D8" s="168">
        <f t="shared" si="0"/>
        <v>222</v>
      </c>
      <c r="E8" s="172">
        <f>B8/D8</f>
        <v>0.78378378378378377</v>
      </c>
      <c r="F8" s="187">
        <f>C8/D8</f>
        <v>0.21621621621621623</v>
      </c>
      <c r="G8" s="22"/>
      <c r="H8" s="177" t="s">
        <v>30</v>
      </c>
      <c r="I8" s="167">
        <v>138</v>
      </c>
      <c r="J8" s="167">
        <v>63</v>
      </c>
      <c r="K8" s="168">
        <f t="shared" si="1"/>
        <v>201</v>
      </c>
      <c r="L8" s="187">
        <f>I8/K8</f>
        <v>0.68656716417910446</v>
      </c>
      <c r="M8" s="187">
        <f>J8/K8</f>
        <v>0.31343283582089554</v>
      </c>
    </row>
    <row r="9" spans="1:13" x14ac:dyDescent="0.25">
      <c r="A9" s="175">
        <v>2019</v>
      </c>
      <c r="B9" s="2"/>
      <c r="C9" s="2"/>
      <c r="D9" s="135">
        <f t="shared" si="0"/>
        <v>0</v>
      </c>
      <c r="E9" s="2"/>
      <c r="F9" s="2"/>
      <c r="H9" s="175">
        <v>2019</v>
      </c>
      <c r="I9" s="2"/>
      <c r="J9" s="2"/>
      <c r="K9" s="135">
        <f t="shared" si="1"/>
        <v>0</v>
      </c>
      <c r="L9" s="2"/>
      <c r="M9" s="2"/>
    </row>
    <row r="10" spans="1:13" x14ac:dyDescent="0.25">
      <c r="A10" s="175">
        <v>2020</v>
      </c>
      <c r="B10" s="2"/>
      <c r="C10" s="2"/>
      <c r="D10" s="135">
        <f t="shared" si="0"/>
        <v>0</v>
      </c>
      <c r="E10" s="2"/>
      <c r="F10" s="2"/>
      <c r="H10" s="175">
        <v>2020</v>
      </c>
      <c r="I10" s="2"/>
      <c r="J10" s="2"/>
      <c r="K10" s="135">
        <f t="shared" si="1"/>
        <v>0</v>
      </c>
      <c r="L10" s="2"/>
      <c r="M10" s="2"/>
    </row>
    <row r="11" spans="1:13" x14ac:dyDescent="0.25">
      <c r="A11" s="178" t="s">
        <v>0</v>
      </c>
      <c r="B11" s="3">
        <f>SUM(B5:B10)</f>
        <v>726</v>
      </c>
      <c r="C11" s="3">
        <f>SUM(C5:C10)</f>
        <v>304</v>
      </c>
      <c r="D11" s="3">
        <f>SUM(D5:D10)</f>
        <v>1030</v>
      </c>
      <c r="E11" s="185">
        <f>B11/D11</f>
        <v>0.70485436893203879</v>
      </c>
      <c r="F11" s="185">
        <f>C11/D11</f>
        <v>0.29514563106796116</v>
      </c>
      <c r="H11" s="178" t="s">
        <v>0</v>
      </c>
      <c r="I11" s="3">
        <f>SUM(I5:I10)</f>
        <v>670</v>
      </c>
      <c r="J11" s="3">
        <f>SUM(J5:J10)</f>
        <v>366</v>
      </c>
      <c r="K11" s="135">
        <f>SUM(K5:K10)</f>
        <v>1036</v>
      </c>
      <c r="L11" s="185">
        <f>I11/K11</f>
        <v>0.64671814671814676</v>
      </c>
      <c r="M11" s="185">
        <f>J11/K11</f>
        <v>0.3532818532818533</v>
      </c>
    </row>
    <row r="12" spans="1:13" ht="10.5" customHeight="1" x14ac:dyDescent="0.25"/>
    <row r="13" spans="1:13" s="37" customFormat="1" ht="12.75" x14ac:dyDescent="0.2">
      <c r="A13" s="181" t="s">
        <v>17</v>
      </c>
    </row>
    <row r="14" spans="1:13" s="37" customFormat="1" ht="12.75" x14ac:dyDescent="0.2">
      <c r="A14" s="182" t="s">
        <v>34</v>
      </c>
      <c r="D14" s="186">
        <v>43900</v>
      </c>
      <c r="H14" s="182" t="s">
        <v>34</v>
      </c>
      <c r="K14" s="186">
        <v>43900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U109"/>
  <sheetViews>
    <sheetView zoomScaleNormal="100" workbookViewId="0">
      <pane ySplit="5" topLeftCell="A6" activePane="bottomLeft" state="frozen"/>
      <selection pane="bottomLeft" activeCell="AK77" sqref="AK77"/>
    </sheetView>
  </sheetViews>
  <sheetFormatPr defaultRowHeight="15" x14ac:dyDescent="0.25"/>
  <cols>
    <col min="1" max="1" width="9.140625" customWidth="1"/>
    <col min="2" max="2" width="8.42578125" bestFit="1" customWidth="1"/>
    <col min="3" max="3" width="8.5703125" bestFit="1" customWidth="1"/>
    <col min="4" max="4" width="8" customWidth="1"/>
    <col min="5" max="5" width="8.42578125" bestFit="1" customWidth="1"/>
    <col min="6" max="6" width="8.5703125" bestFit="1" customWidth="1"/>
    <col min="7" max="7" width="6" bestFit="1" customWidth="1"/>
    <col min="8" max="8" width="8.42578125" bestFit="1" customWidth="1"/>
    <col min="9" max="9" width="8.5703125" bestFit="1" customWidth="1"/>
    <col min="10" max="10" width="8.7109375" customWidth="1"/>
    <col min="11" max="11" width="8.42578125" bestFit="1" customWidth="1"/>
    <col min="12" max="12" width="8.5703125" bestFit="1" customWidth="1"/>
    <col min="13" max="13" width="6" bestFit="1" customWidth="1"/>
    <col min="14" max="14" width="10.7109375" bestFit="1" customWidth="1"/>
    <col min="15" max="15" width="8.5703125" bestFit="1" customWidth="1"/>
    <col min="16" max="16" width="6" bestFit="1" customWidth="1"/>
    <col min="17" max="17" width="8.42578125" bestFit="1" customWidth="1"/>
    <col min="18" max="18" width="8.5703125" bestFit="1" customWidth="1"/>
    <col min="19" max="19" width="6" bestFit="1" customWidth="1"/>
    <col min="20" max="20" width="8.42578125" bestFit="1" customWidth="1"/>
    <col min="21" max="21" width="8.5703125" bestFit="1" customWidth="1"/>
    <col min="22" max="22" width="6" bestFit="1" customWidth="1"/>
    <col min="23" max="23" width="5.85546875" customWidth="1"/>
    <col min="24" max="24" width="3.42578125" customWidth="1"/>
    <col min="25" max="25" width="8.85546875" customWidth="1"/>
    <col min="26" max="26" width="8.42578125" bestFit="1" customWidth="1"/>
    <col min="27" max="27" width="8.5703125" customWidth="1"/>
    <col min="28" max="29" width="8.42578125" customWidth="1"/>
    <col min="30" max="30" width="8.5703125" customWidth="1"/>
    <col min="31" max="31" width="7.5703125" customWidth="1"/>
    <col min="32" max="32" width="8.42578125" customWidth="1"/>
    <col min="33" max="33" width="8.5703125" customWidth="1"/>
    <col min="34" max="34" width="7.42578125" customWidth="1"/>
    <col min="35" max="35" width="8.42578125" bestFit="1" customWidth="1"/>
    <col min="36" max="36" width="8.5703125" bestFit="1" customWidth="1"/>
    <col min="37" max="37" width="6" bestFit="1" customWidth="1"/>
    <col min="38" max="38" width="8.42578125" bestFit="1" customWidth="1"/>
    <col min="39" max="39" width="8.5703125" bestFit="1" customWidth="1"/>
    <col min="40" max="40" width="6" bestFit="1" customWidth="1"/>
    <col min="41" max="41" width="8.42578125" bestFit="1" customWidth="1"/>
    <col min="42" max="42" width="8.5703125" bestFit="1" customWidth="1"/>
    <col min="43" max="43" width="6" bestFit="1" customWidth="1"/>
    <col min="44" max="44" width="8.42578125" bestFit="1" customWidth="1"/>
    <col min="45" max="45" width="8.5703125" bestFit="1" customWidth="1"/>
    <col min="46" max="46" width="6" bestFit="1" customWidth="1"/>
  </cols>
  <sheetData>
    <row r="1" spans="1:47" x14ac:dyDescent="0.25">
      <c r="A1" s="189" t="s">
        <v>261</v>
      </c>
    </row>
    <row r="3" spans="1:47" s="29" customFormat="1" ht="13.5" thickBot="1" x14ac:dyDescent="0.25">
      <c r="A3" s="28" t="s">
        <v>28</v>
      </c>
      <c r="N3" s="30"/>
      <c r="O3" s="30"/>
      <c r="P3" s="30"/>
      <c r="Q3" s="30"/>
      <c r="R3" s="30"/>
      <c r="Y3" s="365" t="s">
        <v>29</v>
      </c>
    </row>
    <row r="4" spans="1:47" ht="25.5" x14ac:dyDescent="0.25">
      <c r="A4" s="229" t="s">
        <v>181</v>
      </c>
      <c r="B4" s="223" t="s">
        <v>12</v>
      </c>
      <c r="C4" s="564">
        <v>2015</v>
      </c>
      <c r="D4" s="565"/>
      <c r="E4" s="566"/>
      <c r="F4" s="564">
        <v>2016</v>
      </c>
      <c r="G4" s="565"/>
      <c r="H4" s="566"/>
      <c r="I4" s="567">
        <v>2017</v>
      </c>
      <c r="J4" s="568"/>
      <c r="K4" s="569"/>
      <c r="L4" s="570" t="s">
        <v>33</v>
      </c>
      <c r="M4" s="571"/>
      <c r="N4" s="572"/>
      <c r="O4" s="564">
        <v>2019</v>
      </c>
      <c r="P4" s="565"/>
      <c r="Q4" s="566"/>
      <c r="R4" s="555">
        <v>2020</v>
      </c>
      <c r="S4" s="556"/>
      <c r="T4" s="557"/>
      <c r="U4" s="555" t="s">
        <v>145</v>
      </c>
      <c r="V4" s="556"/>
      <c r="W4" s="557"/>
      <c r="X4" s="220"/>
      <c r="Y4" s="237" t="s">
        <v>181</v>
      </c>
      <c r="Z4" s="364" t="s">
        <v>14</v>
      </c>
      <c r="AA4" s="546">
        <v>2015</v>
      </c>
      <c r="AB4" s="547"/>
      <c r="AC4" s="548"/>
      <c r="AD4" s="546">
        <v>2016</v>
      </c>
      <c r="AE4" s="547"/>
      <c r="AF4" s="548"/>
      <c r="AG4" s="558">
        <v>2017</v>
      </c>
      <c r="AH4" s="559"/>
      <c r="AI4" s="560"/>
      <c r="AJ4" s="582" t="s">
        <v>125</v>
      </c>
      <c r="AK4" s="583"/>
      <c r="AL4" s="584"/>
      <c r="AM4" s="546">
        <v>2019</v>
      </c>
      <c r="AN4" s="547"/>
      <c r="AO4" s="548"/>
      <c r="AP4" s="549">
        <v>2020</v>
      </c>
      <c r="AQ4" s="550"/>
      <c r="AR4" s="551"/>
      <c r="AS4" s="549" t="s">
        <v>145</v>
      </c>
      <c r="AT4" s="550"/>
      <c r="AU4" s="551"/>
    </row>
    <row r="5" spans="1:47" x14ac:dyDescent="0.25">
      <c r="A5" s="227"/>
      <c r="B5" s="228"/>
      <c r="C5" s="47" t="s">
        <v>15</v>
      </c>
      <c r="D5" s="50" t="s">
        <v>8</v>
      </c>
      <c r="E5" s="51" t="s">
        <v>3</v>
      </c>
      <c r="F5" s="47" t="s">
        <v>15</v>
      </c>
      <c r="G5" s="48" t="s">
        <v>8</v>
      </c>
      <c r="H5" s="49" t="s">
        <v>3</v>
      </c>
      <c r="I5" s="52" t="s">
        <v>15</v>
      </c>
      <c r="J5" s="53" t="s">
        <v>8</v>
      </c>
      <c r="K5" s="54" t="s">
        <v>3</v>
      </c>
      <c r="L5" s="141" t="s">
        <v>15</v>
      </c>
      <c r="M5" s="142" t="s">
        <v>8</v>
      </c>
      <c r="N5" s="143" t="s">
        <v>3</v>
      </c>
      <c r="O5" s="47" t="s">
        <v>15</v>
      </c>
      <c r="P5" s="48" t="s">
        <v>8</v>
      </c>
      <c r="Q5" s="58" t="s">
        <v>3</v>
      </c>
      <c r="R5" s="59" t="s">
        <v>15</v>
      </c>
      <c r="S5" s="60" t="s">
        <v>8</v>
      </c>
      <c r="T5" s="61" t="s">
        <v>3</v>
      </c>
      <c r="U5" s="62" t="s">
        <v>15</v>
      </c>
      <c r="V5" s="63" t="s">
        <v>8</v>
      </c>
      <c r="W5" s="61" t="s">
        <v>3</v>
      </c>
      <c r="X5" s="221"/>
      <c r="Y5" s="367"/>
      <c r="Z5" s="366"/>
      <c r="AA5" s="85" t="s">
        <v>15</v>
      </c>
      <c r="AB5" s="88" t="s">
        <v>8</v>
      </c>
      <c r="AC5" s="89" t="s">
        <v>3</v>
      </c>
      <c r="AD5" s="85" t="s">
        <v>15</v>
      </c>
      <c r="AE5" s="86" t="s">
        <v>8</v>
      </c>
      <c r="AF5" s="87" t="s">
        <v>3</v>
      </c>
      <c r="AG5" s="85" t="s">
        <v>15</v>
      </c>
      <c r="AH5" s="86" t="s">
        <v>8</v>
      </c>
      <c r="AI5" s="93" t="s">
        <v>3</v>
      </c>
      <c r="AJ5" s="90" t="s">
        <v>15</v>
      </c>
      <c r="AK5" s="91" t="s">
        <v>8</v>
      </c>
      <c r="AL5" s="92" t="s">
        <v>3</v>
      </c>
      <c r="AM5" s="85" t="s">
        <v>15</v>
      </c>
      <c r="AN5" s="86" t="s">
        <v>8</v>
      </c>
      <c r="AO5" s="93" t="s">
        <v>3</v>
      </c>
      <c r="AP5" s="94" t="s">
        <v>15</v>
      </c>
      <c r="AQ5" s="95" t="s">
        <v>8</v>
      </c>
      <c r="AR5" s="96" t="s">
        <v>3</v>
      </c>
      <c r="AS5" s="97" t="s">
        <v>15</v>
      </c>
      <c r="AT5" s="98" t="s">
        <v>8</v>
      </c>
      <c r="AU5" s="96" t="s">
        <v>3</v>
      </c>
    </row>
    <row r="6" spans="1:47" x14ac:dyDescent="0.25">
      <c r="A6" s="231" t="s">
        <v>182</v>
      </c>
      <c r="B6" s="232" t="s">
        <v>146</v>
      </c>
      <c r="C6" s="194">
        <v>2</v>
      </c>
      <c r="D6" s="195">
        <v>0</v>
      </c>
      <c r="E6" s="196">
        <f>SUM(C6,D6)</f>
        <v>2</v>
      </c>
      <c r="F6" s="250">
        <v>1</v>
      </c>
      <c r="G6" s="197">
        <v>0</v>
      </c>
      <c r="H6" s="198">
        <f>SUM(F6,G6)</f>
        <v>1</v>
      </c>
      <c r="I6" s="243">
        <v>7</v>
      </c>
      <c r="J6" s="246">
        <v>2</v>
      </c>
      <c r="K6" s="199">
        <f>SUM(I6:J6)</f>
        <v>9</v>
      </c>
      <c r="L6" s="268">
        <v>5</v>
      </c>
      <c r="M6" s="269">
        <v>2</v>
      </c>
      <c r="N6" s="200">
        <f>L6+M6</f>
        <v>7</v>
      </c>
      <c r="O6" s="194"/>
      <c r="P6" s="197"/>
      <c r="Q6" s="201"/>
      <c r="R6" s="202"/>
      <c r="S6" s="203"/>
      <c r="T6" s="204"/>
      <c r="U6" s="205">
        <f>SUM(C6,F6,I6,L6,O6,R6)</f>
        <v>15</v>
      </c>
      <c r="V6" s="206">
        <f>SUM(D6,G6,J6,M6,P6,S6)</f>
        <v>4</v>
      </c>
      <c r="W6" s="204">
        <f>SUM(U6,V6)</f>
        <v>19</v>
      </c>
      <c r="X6" s="221"/>
      <c r="Y6" s="237" t="s">
        <v>182</v>
      </c>
      <c r="Z6" s="87" t="s">
        <v>146</v>
      </c>
      <c r="AA6" s="85">
        <v>1</v>
      </c>
      <c r="AB6" s="88">
        <v>1</v>
      </c>
      <c r="AC6" s="89">
        <f>SUM(AA6:AB6)</f>
        <v>2</v>
      </c>
      <c r="AD6" s="85">
        <v>1</v>
      </c>
      <c r="AE6" s="86">
        <v>0</v>
      </c>
      <c r="AF6" s="87">
        <f>SUM(AD6:AE6)</f>
        <v>1</v>
      </c>
      <c r="AG6" s="85">
        <v>7</v>
      </c>
      <c r="AH6" s="86">
        <v>7</v>
      </c>
      <c r="AI6" s="93">
        <f>SUM(AG6:AH6)</f>
        <v>14</v>
      </c>
      <c r="AJ6" s="90">
        <v>5</v>
      </c>
      <c r="AK6" s="91">
        <v>5</v>
      </c>
      <c r="AL6" s="92">
        <f>SUM(AJ6,AK6)</f>
        <v>10</v>
      </c>
      <c r="AM6" s="85"/>
      <c r="AN6" s="86"/>
      <c r="AO6" s="93"/>
      <c r="AP6" s="94"/>
      <c r="AQ6" s="95"/>
      <c r="AR6" s="96"/>
      <c r="AS6" s="97">
        <f>SUM(AA6,AD6,AG6,AJ6,AM6,AP6)</f>
        <v>14</v>
      </c>
      <c r="AT6" s="98">
        <f>SUM(AB6,AE6,AH6,AK6,AN6,AQ6)</f>
        <v>13</v>
      </c>
      <c r="AU6" s="96">
        <f>SUM(AC6,AF6,AI6,AL6,AO6,AR6)</f>
        <v>27</v>
      </c>
    </row>
    <row r="7" spans="1:47" x14ac:dyDescent="0.25">
      <c r="A7" s="230" t="s">
        <v>183</v>
      </c>
      <c r="B7" s="224" t="s">
        <v>147</v>
      </c>
      <c r="C7" s="194">
        <v>1</v>
      </c>
      <c r="D7" s="195">
        <v>0</v>
      </c>
      <c r="E7" s="196">
        <f t="shared" ref="E7:E62" si="0">SUM(C7,D7)</f>
        <v>1</v>
      </c>
      <c r="F7" s="250">
        <v>0</v>
      </c>
      <c r="G7" s="251">
        <v>1</v>
      </c>
      <c r="H7" s="198">
        <f t="shared" ref="H7:H63" si="1">SUM(F7,G7)</f>
        <v>1</v>
      </c>
      <c r="I7" s="243">
        <v>2</v>
      </c>
      <c r="J7" s="246">
        <v>2</v>
      </c>
      <c r="K7" s="199">
        <f t="shared" ref="K7:K63" si="2">SUM(I7:J7)</f>
        <v>4</v>
      </c>
      <c r="L7" s="268">
        <v>2</v>
      </c>
      <c r="M7" s="269">
        <v>0</v>
      </c>
      <c r="N7" s="200">
        <f t="shared" ref="N7:N63" si="3">L7+M7</f>
        <v>2</v>
      </c>
      <c r="O7" s="194"/>
      <c r="P7" s="197"/>
      <c r="Q7" s="201"/>
      <c r="R7" s="202"/>
      <c r="S7" s="203"/>
      <c r="T7" s="204"/>
      <c r="U7" s="205">
        <f t="shared" ref="U7:U63" si="4">SUM(C7,F7,I7,L7,O7,R7)</f>
        <v>5</v>
      </c>
      <c r="V7" s="206">
        <f t="shared" ref="V7:V62" si="5">SUM(D7,G7,J7,M7,P7,S7)</f>
        <v>3</v>
      </c>
      <c r="W7" s="204">
        <f t="shared" ref="W7:W62" si="6">SUM(U7,V7)</f>
        <v>8</v>
      </c>
      <c r="X7" s="221"/>
      <c r="Y7" s="237" t="s">
        <v>183</v>
      </c>
      <c r="Z7" s="238" t="s">
        <v>147</v>
      </c>
      <c r="AA7" s="85">
        <v>1</v>
      </c>
      <c r="AB7" s="88">
        <v>0</v>
      </c>
      <c r="AC7" s="89">
        <f t="shared" ref="AC7:AC73" si="7">SUM(AA7:AB7)</f>
        <v>1</v>
      </c>
      <c r="AD7" s="85">
        <v>2</v>
      </c>
      <c r="AE7" s="86">
        <v>1</v>
      </c>
      <c r="AF7" s="87">
        <f t="shared" ref="AF7:AF73" si="8">SUM(AD7:AE7)</f>
        <v>3</v>
      </c>
      <c r="AG7" s="85">
        <v>2</v>
      </c>
      <c r="AH7" s="86">
        <v>3</v>
      </c>
      <c r="AI7" s="93">
        <f t="shared" ref="AI7:AI73" si="9">SUM(AG7:AH7)</f>
        <v>5</v>
      </c>
      <c r="AJ7" s="90">
        <v>3</v>
      </c>
      <c r="AK7" s="91">
        <v>0</v>
      </c>
      <c r="AL7" s="92">
        <f t="shared" ref="AL7:AL73" si="10">SUM(AJ7,AK7)</f>
        <v>3</v>
      </c>
      <c r="AM7" s="85"/>
      <c r="AN7" s="86"/>
      <c r="AO7" s="93"/>
      <c r="AP7" s="94"/>
      <c r="AQ7" s="95"/>
      <c r="AR7" s="96"/>
      <c r="AS7" s="97">
        <f t="shared" ref="AS7:AS73" si="11">SUM(AA7,AD7,AG7,AJ7,AM7,AP7)</f>
        <v>8</v>
      </c>
      <c r="AT7" s="98">
        <f t="shared" ref="AT7:AT73" si="12">SUM(AB7,AE7,AH7,AK7,AN7,AQ7)</f>
        <v>4</v>
      </c>
      <c r="AU7" s="96">
        <f t="shared" ref="AU7:AU73" si="13">SUM(AC7,AF7,AI7,AL7,AO7,AR7)</f>
        <v>12</v>
      </c>
    </row>
    <row r="8" spans="1:47" x14ac:dyDescent="0.25">
      <c r="A8" s="233" t="s">
        <v>185</v>
      </c>
      <c r="B8" s="224" t="s">
        <v>148</v>
      </c>
      <c r="C8" s="194">
        <v>1</v>
      </c>
      <c r="D8" s="195">
        <v>0</v>
      </c>
      <c r="E8" s="196">
        <f t="shared" si="0"/>
        <v>1</v>
      </c>
      <c r="F8" s="250">
        <v>0</v>
      </c>
      <c r="G8" s="251">
        <v>1</v>
      </c>
      <c r="H8" s="198">
        <f t="shared" si="1"/>
        <v>1</v>
      </c>
      <c r="I8" s="243">
        <v>1</v>
      </c>
      <c r="J8" s="246">
        <v>1</v>
      </c>
      <c r="K8" s="199">
        <f t="shared" si="2"/>
        <v>2</v>
      </c>
      <c r="L8" s="268">
        <v>0</v>
      </c>
      <c r="M8" s="269">
        <v>0</v>
      </c>
      <c r="N8" s="200">
        <f t="shared" si="3"/>
        <v>0</v>
      </c>
      <c r="O8" s="194"/>
      <c r="P8" s="197"/>
      <c r="Q8" s="201"/>
      <c r="R8" s="202"/>
      <c r="S8" s="203"/>
      <c r="T8" s="204"/>
      <c r="U8" s="205">
        <f t="shared" si="4"/>
        <v>2</v>
      </c>
      <c r="V8" s="206">
        <f t="shared" si="5"/>
        <v>2</v>
      </c>
      <c r="W8" s="204">
        <f t="shared" si="6"/>
        <v>4</v>
      </c>
      <c r="X8" s="221"/>
      <c r="Y8" s="237" t="s">
        <v>185</v>
      </c>
      <c r="Z8" s="238" t="s">
        <v>148</v>
      </c>
      <c r="AA8" s="85">
        <v>0</v>
      </c>
      <c r="AB8" s="88">
        <v>0</v>
      </c>
      <c r="AC8" s="89">
        <f t="shared" si="7"/>
        <v>0</v>
      </c>
      <c r="AD8" s="85">
        <v>0</v>
      </c>
      <c r="AE8" s="86">
        <v>1</v>
      </c>
      <c r="AF8" s="87">
        <f t="shared" si="8"/>
        <v>1</v>
      </c>
      <c r="AG8" s="85">
        <v>1</v>
      </c>
      <c r="AH8" s="86">
        <v>1</v>
      </c>
      <c r="AI8" s="93">
        <f t="shared" si="9"/>
        <v>2</v>
      </c>
      <c r="AJ8" s="90">
        <v>0</v>
      </c>
      <c r="AK8" s="91">
        <v>0</v>
      </c>
      <c r="AL8" s="92">
        <f t="shared" si="10"/>
        <v>0</v>
      </c>
      <c r="AM8" s="85"/>
      <c r="AN8" s="86"/>
      <c r="AO8" s="93"/>
      <c r="AP8" s="94"/>
      <c r="AQ8" s="95"/>
      <c r="AR8" s="96"/>
      <c r="AS8" s="97">
        <f t="shared" si="11"/>
        <v>1</v>
      </c>
      <c r="AT8" s="98">
        <f t="shared" si="12"/>
        <v>2</v>
      </c>
      <c r="AU8" s="96">
        <f t="shared" si="13"/>
        <v>3</v>
      </c>
    </row>
    <row r="9" spans="1:47" x14ac:dyDescent="0.25">
      <c r="A9" s="242" t="s">
        <v>189</v>
      </c>
      <c r="B9" s="224" t="s">
        <v>195</v>
      </c>
      <c r="C9" s="194">
        <v>0</v>
      </c>
      <c r="D9" s="195">
        <v>0</v>
      </c>
      <c r="E9" s="196">
        <f t="shared" si="0"/>
        <v>0</v>
      </c>
      <c r="F9" s="250">
        <v>2</v>
      </c>
      <c r="G9" s="251">
        <v>1</v>
      </c>
      <c r="H9" s="198">
        <f t="shared" si="1"/>
        <v>3</v>
      </c>
      <c r="I9" s="243">
        <v>2</v>
      </c>
      <c r="J9" s="246">
        <v>0</v>
      </c>
      <c r="K9" s="199">
        <f t="shared" si="2"/>
        <v>2</v>
      </c>
      <c r="L9" s="268">
        <v>0</v>
      </c>
      <c r="M9" s="269">
        <v>0</v>
      </c>
      <c r="N9" s="200">
        <f t="shared" si="3"/>
        <v>0</v>
      </c>
      <c r="O9" s="194"/>
      <c r="P9" s="197"/>
      <c r="Q9" s="201"/>
      <c r="R9" s="202"/>
      <c r="S9" s="203"/>
      <c r="T9" s="204"/>
      <c r="U9" s="205">
        <f t="shared" si="4"/>
        <v>4</v>
      </c>
      <c r="V9" s="206">
        <f t="shared" si="5"/>
        <v>1</v>
      </c>
      <c r="W9" s="204">
        <f t="shared" si="6"/>
        <v>5</v>
      </c>
      <c r="X9" s="221"/>
      <c r="Y9" s="237" t="s">
        <v>189</v>
      </c>
      <c r="Z9" s="238" t="s">
        <v>195</v>
      </c>
      <c r="AA9" s="85">
        <v>0</v>
      </c>
      <c r="AB9" s="88">
        <v>0</v>
      </c>
      <c r="AC9" s="89">
        <f t="shared" si="7"/>
        <v>0</v>
      </c>
      <c r="AD9" s="85">
        <v>2</v>
      </c>
      <c r="AE9" s="86">
        <v>0</v>
      </c>
      <c r="AF9" s="87">
        <f t="shared" si="8"/>
        <v>2</v>
      </c>
      <c r="AG9" s="85">
        <v>2</v>
      </c>
      <c r="AH9" s="86">
        <v>0</v>
      </c>
      <c r="AI9" s="93">
        <f t="shared" si="9"/>
        <v>2</v>
      </c>
      <c r="AJ9" s="90">
        <v>0</v>
      </c>
      <c r="AK9" s="91">
        <v>0</v>
      </c>
      <c r="AL9" s="92">
        <f t="shared" si="10"/>
        <v>0</v>
      </c>
      <c r="AM9" s="85"/>
      <c r="AN9" s="86"/>
      <c r="AO9" s="93"/>
      <c r="AP9" s="94"/>
      <c r="AQ9" s="95"/>
      <c r="AR9" s="96"/>
      <c r="AS9" s="97">
        <f t="shared" si="11"/>
        <v>4</v>
      </c>
      <c r="AT9" s="98">
        <f t="shared" si="12"/>
        <v>0</v>
      </c>
      <c r="AU9" s="96">
        <f t="shared" si="13"/>
        <v>4</v>
      </c>
    </row>
    <row r="10" spans="1:47" x14ac:dyDescent="0.25">
      <c r="A10" s="230" t="s">
        <v>183</v>
      </c>
      <c r="B10" s="224" t="s">
        <v>149</v>
      </c>
      <c r="C10" s="194">
        <v>4</v>
      </c>
      <c r="D10" s="195">
        <v>0</v>
      </c>
      <c r="E10" s="196">
        <f t="shared" si="0"/>
        <v>4</v>
      </c>
      <c r="F10" s="250">
        <v>2</v>
      </c>
      <c r="G10" s="251">
        <v>4</v>
      </c>
      <c r="H10" s="198">
        <f t="shared" si="1"/>
        <v>6</v>
      </c>
      <c r="I10" s="243">
        <v>3</v>
      </c>
      <c r="J10" s="246">
        <v>3</v>
      </c>
      <c r="K10" s="199">
        <f t="shared" si="2"/>
        <v>6</v>
      </c>
      <c r="L10" s="268">
        <v>3</v>
      </c>
      <c r="M10" s="269">
        <v>1</v>
      </c>
      <c r="N10" s="200">
        <f t="shared" si="3"/>
        <v>4</v>
      </c>
      <c r="O10" s="194"/>
      <c r="P10" s="197"/>
      <c r="Q10" s="201"/>
      <c r="R10" s="202"/>
      <c r="S10" s="203"/>
      <c r="T10" s="204"/>
      <c r="U10" s="205">
        <f t="shared" si="4"/>
        <v>12</v>
      </c>
      <c r="V10" s="206">
        <f t="shared" si="5"/>
        <v>8</v>
      </c>
      <c r="W10" s="204">
        <f t="shared" si="6"/>
        <v>20</v>
      </c>
      <c r="X10" s="222"/>
      <c r="Y10" s="237" t="s">
        <v>183</v>
      </c>
      <c r="Z10" s="238" t="s">
        <v>149</v>
      </c>
      <c r="AA10" s="85">
        <v>1</v>
      </c>
      <c r="AB10" s="88">
        <v>2</v>
      </c>
      <c r="AC10" s="89">
        <f t="shared" si="7"/>
        <v>3</v>
      </c>
      <c r="AD10" s="85">
        <v>2</v>
      </c>
      <c r="AE10" s="86">
        <v>4</v>
      </c>
      <c r="AF10" s="87">
        <f t="shared" si="8"/>
        <v>6</v>
      </c>
      <c r="AG10" s="85">
        <v>1</v>
      </c>
      <c r="AH10" s="86">
        <v>2</v>
      </c>
      <c r="AI10" s="93">
        <f t="shared" si="9"/>
        <v>3</v>
      </c>
      <c r="AJ10" s="90">
        <v>3</v>
      </c>
      <c r="AK10" s="91">
        <v>0</v>
      </c>
      <c r="AL10" s="92">
        <f t="shared" si="10"/>
        <v>3</v>
      </c>
      <c r="AM10" s="85"/>
      <c r="AN10" s="86"/>
      <c r="AO10" s="93"/>
      <c r="AP10" s="94"/>
      <c r="AQ10" s="95"/>
      <c r="AR10" s="96"/>
      <c r="AS10" s="97">
        <f t="shared" si="11"/>
        <v>7</v>
      </c>
      <c r="AT10" s="98">
        <f t="shared" si="12"/>
        <v>8</v>
      </c>
      <c r="AU10" s="96">
        <f t="shared" si="13"/>
        <v>15</v>
      </c>
    </row>
    <row r="11" spans="1:47" x14ac:dyDescent="0.25">
      <c r="A11" s="230" t="s">
        <v>182</v>
      </c>
      <c r="B11" s="225" t="s">
        <v>150</v>
      </c>
      <c r="C11" s="216">
        <v>8</v>
      </c>
      <c r="D11" s="195">
        <v>2</v>
      </c>
      <c r="E11" s="196">
        <f t="shared" si="0"/>
        <v>10</v>
      </c>
      <c r="F11" s="216">
        <v>5</v>
      </c>
      <c r="G11" s="245">
        <v>2</v>
      </c>
      <c r="H11" s="198">
        <f t="shared" si="1"/>
        <v>7</v>
      </c>
      <c r="I11" s="216">
        <v>10</v>
      </c>
      <c r="J11" s="245">
        <v>3</v>
      </c>
      <c r="K11" s="199">
        <f t="shared" si="2"/>
        <v>13</v>
      </c>
      <c r="L11" s="270">
        <v>10</v>
      </c>
      <c r="M11" s="271">
        <v>3</v>
      </c>
      <c r="N11" s="200">
        <f t="shared" si="3"/>
        <v>13</v>
      </c>
      <c r="O11" s="207"/>
      <c r="P11" s="208"/>
      <c r="Q11" s="209"/>
      <c r="R11" s="210"/>
      <c r="S11" s="211"/>
      <c r="T11" s="212"/>
      <c r="U11" s="205">
        <f t="shared" si="4"/>
        <v>33</v>
      </c>
      <c r="V11" s="206">
        <f t="shared" si="5"/>
        <v>10</v>
      </c>
      <c r="W11" s="204">
        <f t="shared" si="6"/>
        <v>43</v>
      </c>
      <c r="X11" s="222"/>
      <c r="Y11" s="237" t="s">
        <v>182</v>
      </c>
      <c r="Z11" s="238" t="s">
        <v>150</v>
      </c>
      <c r="AA11" s="85">
        <v>8</v>
      </c>
      <c r="AB11" s="88">
        <v>4</v>
      </c>
      <c r="AC11" s="89">
        <f t="shared" si="7"/>
        <v>12</v>
      </c>
      <c r="AD11" s="85">
        <v>6</v>
      </c>
      <c r="AE11" s="86">
        <v>3</v>
      </c>
      <c r="AF11" s="87">
        <f t="shared" si="8"/>
        <v>9</v>
      </c>
      <c r="AG11" s="85">
        <v>8</v>
      </c>
      <c r="AH11" s="86">
        <v>5</v>
      </c>
      <c r="AI11" s="93">
        <f t="shared" si="9"/>
        <v>13</v>
      </c>
      <c r="AJ11" s="90">
        <v>7</v>
      </c>
      <c r="AK11" s="91">
        <v>3</v>
      </c>
      <c r="AL11" s="92">
        <f t="shared" si="10"/>
        <v>10</v>
      </c>
      <c r="AM11" s="85"/>
      <c r="AN11" s="86"/>
      <c r="AO11" s="93"/>
      <c r="AP11" s="94"/>
      <c r="AQ11" s="95"/>
      <c r="AR11" s="96"/>
      <c r="AS11" s="97">
        <f t="shared" si="11"/>
        <v>29</v>
      </c>
      <c r="AT11" s="98">
        <f t="shared" si="12"/>
        <v>15</v>
      </c>
      <c r="AU11" s="96">
        <f t="shared" si="13"/>
        <v>44</v>
      </c>
    </row>
    <row r="12" spans="1:47" x14ac:dyDescent="0.25">
      <c r="A12" s="230" t="s">
        <v>187</v>
      </c>
      <c r="B12" s="225" t="s">
        <v>217</v>
      </c>
      <c r="C12" s="216">
        <v>0</v>
      </c>
      <c r="D12" s="195">
        <v>0</v>
      </c>
      <c r="E12" s="196">
        <v>0</v>
      </c>
      <c r="F12" s="216">
        <v>0</v>
      </c>
      <c r="G12" s="245">
        <v>0</v>
      </c>
      <c r="H12" s="198">
        <f t="shared" si="1"/>
        <v>0</v>
      </c>
      <c r="I12" s="216">
        <v>0</v>
      </c>
      <c r="J12" s="245">
        <v>0</v>
      </c>
      <c r="K12" s="199">
        <f t="shared" si="2"/>
        <v>0</v>
      </c>
      <c r="L12" s="270">
        <v>1</v>
      </c>
      <c r="M12" s="271">
        <v>0</v>
      </c>
      <c r="N12" s="200">
        <f t="shared" si="3"/>
        <v>1</v>
      </c>
      <c r="O12" s="207"/>
      <c r="P12" s="208"/>
      <c r="Q12" s="209"/>
      <c r="R12" s="210"/>
      <c r="S12" s="211"/>
      <c r="T12" s="212"/>
      <c r="U12" s="205">
        <f t="shared" si="4"/>
        <v>1</v>
      </c>
      <c r="V12" s="206">
        <f t="shared" si="5"/>
        <v>0</v>
      </c>
      <c r="W12" s="204">
        <f t="shared" si="6"/>
        <v>1</v>
      </c>
      <c r="X12" s="222"/>
      <c r="Y12" s="237" t="s">
        <v>187</v>
      </c>
      <c r="Z12" s="238" t="s">
        <v>217</v>
      </c>
      <c r="AA12" s="85">
        <v>0</v>
      </c>
      <c r="AB12" s="88">
        <v>0</v>
      </c>
      <c r="AC12" s="89">
        <f t="shared" si="7"/>
        <v>0</v>
      </c>
      <c r="AD12" s="85">
        <v>0</v>
      </c>
      <c r="AE12" s="86">
        <v>0</v>
      </c>
      <c r="AF12" s="87">
        <f t="shared" si="8"/>
        <v>0</v>
      </c>
      <c r="AG12" s="85">
        <v>0</v>
      </c>
      <c r="AH12" s="86">
        <v>0</v>
      </c>
      <c r="AI12" s="93">
        <f t="shared" si="9"/>
        <v>0</v>
      </c>
      <c r="AJ12" s="90">
        <v>1</v>
      </c>
      <c r="AK12" s="91">
        <v>0</v>
      </c>
      <c r="AL12" s="92">
        <f t="shared" si="10"/>
        <v>1</v>
      </c>
      <c r="AM12" s="85"/>
      <c r="AN12" s="86"/>
      <c r="AO12" s="93"/>
      <c r="AP12" s="94"/>
      <c r="AQ12" s="95"/>
      <c r="AR12" s="96"/>
      <c r="AS12" s="97">
        <f t="shared" si="11"/>
        <v>1</v>
      </c>
      <c r="AT12" s="98">
        <f t="shared" si="12"/>
        <v>0</v>
      </c>
      <c r="AU12" s="96">
        <f t="shared" si="13"/>
        <v>1</v>
      </c>
    </row>
    <row r="13" spans="1:47" x14ac:dyDescent="0.25">
      <c r="A13" s="234" t="s">
        <v>183</v>
      </c>
      <c r="B13" s="226" t="s">
        <v>151</v>
      </c>
      <c r="C13" s="217">
        <v>8</v>
      </c>
      <c r="D13" s="195">
        <v>0</v>
      </c>
      <c r="E13" s="196">
        <f t="shared" si="0"/>
        <v>8</v>
      </c>
      <c r="F13" s="216">
        <v>8</v>
      </c>
      <c r="G13" s="245">
        <v>2</v>
      </c>
      <c r="H13" s="198">
        <f t="shared" si="1"/>
        <v>10</v>
      </c>
      <c r="I13" s="216">
        <v>14</v>
      </c>
      <c r="J13" s="245">
        <v>0</v>
      </c>
      <c r="K13" s="199">
        <f t="shared" si="2"/>
        <v>14</v>
      </c>
      <c r="L13" s="270">
        <v>9</v>
      </c>
      <c r="M13" s="271">
        <v>0</v>
      </c>
      <c r="N13" s="200">
        <f t="shared" si="3"/>
        <v>9</v>
      </c>
      <c r="O13" s="210"/>
      <c r="P13" s="211"/>
      <c r="Q13" s="212"/>
      <c r="R13" s="210"/>
      <c r="S13" s="211"/>
      <c r="T13" s="212"/>
      <c r="U13" s="205">
        <f t="shared" si="4"/>
        <v>39</v>
      </c>
      <c r="V13" s="206">
        <f t="shared" si="5"/>
        <v>2</v>
      </c>
      <c r="W13" s="204">
        <f t="shared" si="6"/>
        <v>41</v>
      </c>
      <c r="X13" s="222"/>
      <c r="Y13" s="237" t="s">
        <v>183</v>
      </c>
      <c r="Z13" s="238" t="s">
        <v>151</v>
      </c>
      <c r="AA13" s="85">
        <v>5</v>
      </c>
      <c r="AB13" s="88">
        <v>1</v>
      </c>
      <c r="AC13" s="89">
        <f t="shared" si="7"/>
        <v>6</v>
      </c>
      <c r="AD13" s="85">
        <v>12</v>
      </c>
      <c r="AE13" s="86">
        <v>4</v>
      </c>
      <c r="AF13" s="87">
        <f t="shared" si="8"/>
        <v>16</v>
      </c>
      <c r="AG13" s="85">
        <v>13</v>
      </c>
      <c r="AH13" s="86">
        <v>1</v>
      </c>
      <c r="AI13" s="93">
        <f t="shared" si="9"/>
        <v>14</v>
      </c>
      <c r="AJ13" s="90">
        <v>7</v>
      </c>
      <c r="AK13" s="91">
        <v>0</v>
      </c>
      <c r="AL13" s="92">
        <f t="shared" si="10"/>
        <v>7</v>
      </c>
      <c r="AM13" s="85"/>
      <c r="AN13" s="86"/>
      <c r="AO13" s="93"/>
      <c r="AP13" s="94"/>
      <c r="AQ13" s="95"/>
      <c r="AR13" s="96"/>
      <c r="AS13" s="97">
        <f t="shared" si="11"/>
        <v>37</v>
      </c>
      <c r="AT13" s="98">
        <f t="shared" si="12"/>
        <v>6</v>
      </c>
      <c r="AU13" s="96">
        <f t="shared" si="13"/>
        <v>43</v>
      </c>
    </row>
    <row r="14" spans="1:47" x14ac:dyDescent="0.25">
      <c r="A14" s="234" t="s">
        <v>185</v>
      </c>
      <c r="B14" s="226" t="s">
        <v>152</v>
      </c>
      <c r="C14" s="218">
        <v>3</v>
      </c>
      <c r="D14" s="195">
        <v>0</v>
      </c>
      <c r="E14" s="196">
        <f t="shared" si="0"/>
        <v>3</v>
      </c>
      <c r="F14" s="219">
        <v>2</v>
      </c>
      <c r="G14" s="247">
        <v>3</v>
      </c>
      <c r="H14" s="198">
        <f t="shared" si="1"/>
        <v>5</v>
      </c>
      <c r="I14" s="219">
        <v>1</v>
      </c>
      <c r="J14" s="247">
        <v>2</v>
      </c>
      <c r="K14" s="199">
        <f t="shared" si="2"/>
        <v>3</v>
      </c>
      <c r="L14" s="272">
        <v>0</v>
      </c>
      <c r="M14" s="271">
        <v>0</v>
      </c>
      <c r="N14" s="200">
        <f t="shared" si="3"/>
        <v>0</v>
      </c>
      <c r="O14" s="213"/>
      <c r="P14" s="214"/>
      <c r="Q14" s="215"/>
      <c r="R14" s="213"/>
      <c r="S14" s="214"/>
      <c r="T14" s="215"/>
      <c r="U14" s="205">
        <f t="shared" si="4"/>
        <v>6</v>
      </c>
      <c r="V14" s="206">
        <f t="shared" si="5"/>
        <v>5</v>
      </c>
      <c r="W14" s="204">
        <f t="shared" si="6"/>
        <v>11</v>
      </c>
      <c r="X14" s="222"/>
      <c r="Y14" s="237" t="s">
        <v>185</v>
      </c>
      <c r="Z14" s="238" t="s">
        <v>152</v>
      </c>
      <c r="AA14" s="85">
        <v>3</v>
      </c>
      <c r="AB14" s="88">
        <v>0</v>
      </c>
      <c r="AC14" s="89">
        <f t="shared" si="7"/>
        <v>3</v>
      </c>
      <c r="AD14" s="85">
        <v>2</v>
      </c>
      <c r="AE14" s="86">
        <v>1</v>
      </c>
      <c r="AF14" s="87">
        <f t="shared" si="8"/>
        <v>3</v>
      </c>
      <c r="AG14" s="85">
        <v>1</v>
      </c>
      <c r="AH14" s="86">
        <v>0</v>
      </c>
      <c r="AI14" s="93">
        <f t="shared" si="9"/>
        <v>1</v>
      </c>
      <c r="AJ14" s="90">
        <v>2</v>
      </c>
      <c r="AK14" s="91">
        <v>0</v>
      </c>
      <c r="AL14" s="92">
        <f t="shared" si="10"/>
        <v>2</v>
      </c>
      <c r="AM14" s="85"/>
      <c r="AN14" s="86"/>
      <c r="AO14" s="93"/>
      <c r="AP14" s="94"/>
      <c r="AQ14" s="95"/>
      <c r="AR14" s="96"/>
      <c r="AS14" s="97">
        <f t="shared" si="11"/>
        <v>8</v>
      </c>
      <c r="AT14" s="98">
        <f t="shared" si="12"/>
        <v>1</v>
      </c>
      <c r="AU14" s="96">
        <f t="shared" si="13"/>
        <v>9</v>
      </c>
    </row>
    <row r="15" spans="1:47" x14ac:dyDescent="0.25">
      <c r="A15" s="230" t="s">
        <v>186</v>
      </c>
      <c r="B15" s="226" t="s">
        <v>193</v>
      </c>
      <c r="C15" s="218">
        <v>0</v>
      </c>
      <c r="D15" s="195">
        <v>0</v>
      </c>
      <c r="E15" s="196">
        <f t="shared" si="0"/>
        <v>0</v>
      </c>
      <c r="F15" s="219">
        <v>0</v>
      </c>
      <c r="G15" s="247">
        <v>2</v>
      </c>
      <c r="H15" s="198">
        <f t="shared" si="1"/>
        <v>2</v>
      </c>
      <c r="I15" s="219">
        <v>3</v>
      </c>
      <c r="J15" s="247">
        <v>2</v>
      </c>
      <c r="K15" s="199">
        <f t="shared" si="2"/>
        <v>5</v>
      </c>
      <c r="L15" s="272">
        <v>1</v>
      </c>
      <c r="M15" s="271">
        <v>0</v>
      </c>
      <c r="N15" s="200">
        <f t="shared" si="3"/>
        <v>1</v>
      </c>
      <c r="O15" s="213"/>
      <c r="P15" s="214"/>
      <c r="Q15" s="215"/>
      <c r="R15" s="213"/>
      <c r="S15" s="214"/>
      <c r="T15" s="215"/>
      <c r="U15" s="205">
        <f t="shared" si="4"/>
        <v>4</v>
      </c>
      <c r="V15" s="206">
        <f t="shared" si="5"/>
        <v>4</v>
      </c>
      <c r="W15" s="204">
        <f t="shared" si="6"/>
        <v>8</v>
      </c>
      <c r="X15" s="222"/>
      <c r="Y15" s="237" t="s">
        <v>187</v>
      </c>
      <c r="Z15" s="238" t="s">
        <v>279</v>
      </c>
      <c r="AA15" s="85">
        <v>0</v>
      </c>
      <c r="AB15" s="88">
        <v>0</v>
      </c>
      <c r="AC15" s="89">
        <f t="shared" si="7"/>
        <v>0</v>
      </c>
      <c r="AD15" s="85">
        <v>0</v>
      </c>
      <c r="AE15" s="86">
        <v>0</v>
      </c>
      <c r="AF15" s="87">
        <f t="shared" si="8"/>
        <v>0</v>
      </c>
      <c r="AG15" s="85">
        <v>0</v>
      </c>
      <c r="AH15" s="86">
        <v>0</v>
      </c>
      <c r="AI15" s="93">
        <f t="shared" si="9"/>
        <v>0</v>
      </c>
      <c r="AJ15" s="90">
        <v>1</v>
      </c>
      <c r="AK15" s="91">
        <v>1</v>
      </c>
      <c r="AL15" s="92">
        <f t="shared" si="10"/>
        <v>2</v>
      </c>
      <c r="AM15" s="85"/>
      <c r="AN15" s="86"/>
      <c r="AO15" s="93"/>
      <c r="AP15" s="94"/>
      <c r="AQ15" s="95"/>
      <c r="AR15" s="96"/>
      <c r="AS15" s="97">
        <f t="shared" si="11"/>
        <v>1</v>
      </c>
      <c r="AT15" s="98">
        <f t="shared" si="12"/>
        <v>1</v>
      </c>
      <c r="AU15" s="96">
        <f t="shared" si="13"/>
        <v>2</v>
      </c>
    </row>
    <row r="16" spans="1:47" x14ac:dyDescent="0.25">
      <c r="A16" s="230" t="s">
        <v>186</v>
      </c>
      <c r="B16" s="226" t="s">
        <v>153</v>
      </c>
      <c r="C16" s="219">
        <v>1</v>
      </c>
      <c r="D16" s="195">
        <v>0</v>
      </c>
      <c r="E16" s="196">
        <f t="shared" si="0"/>
        <v>1</v>
      </c>
      <c r="F16" s="219">
        <v>2</v>
      </c>
      <c r="G16" s="247">
        <v>0</v>
      </c>
      <c r="H16" s="198">
        <f t="shared" si="1"/>
        <v>2</v>
      </c>
      <c r="I16" s="219">
        <v>1</v>
      </c>
      <c r="J16" s="247">
        <v>0</v>
      </c>
      <c r="K16" s="199">
        <f t="shared" si="2"/>
        <v>1</v>
      </c>
      <c r="L16" s="272">
        <v>1</v>
      </c>
      <c r="M16" s="271">
        <v>0</v>
      </c>
      <c r="N16" s="200">
        <f t="shared" si="3"/>
        <v>1</v>
      </c>
      <c r="O16" s="213"/>
      <c r="P16" s="214"/>
      <c r="Q16" s="215"/>
      <c r="R16" s="213"/>
      <c r="S16" s="214"/>
      <c r="T16" s="215"/>
      <c r="U16" s="205">
        <f t="shared" si="4"/>
        <v>5</v>
      </c>
      <c r="V16" s="206">
        <f t="shared" si="5"/>
        <v>0</v>
      </c>
      <c r="W16" s="204">
        <f t="shared" si="6"/>
        <v>5</v>
      </c>
      <c r="X16" s="222"/>
      <c r="Y16" s="237" t="s">
        <v>186</v>
      </c>
      <c r="Z16" s="238" t="s">
        <v>193</v>
      </c>
      <c r="AA16" s="85">
        <v>2</v>
      </c>
      <c r="AB16" s="88">
        <v>0</v>
      </c>
      <c r="AC16" s="89">
        <f t="shared" si="7"/>
        <v>2</v>
      </c>
      <c r="AD16" s="85">
        <v>0</v>
      </c>
      <c r="AE16" s="86">
        <v>2</v>
      </c>
      <c r="AF16" s="87">
        <f t="shared" si="8"/>
        <v>2</v>
      </c>
      <c r="AG16" s="85">
        <v>2</v>
      </c>
      <c r="AH16" s="86">
        <v>2</v>
      </c>
      <c r="AI16" s="93">
        <f t="shared" si="9"/>
        <v>4</v>
      </c>
      <c r="AJ16" s="90">
        <v>0</v>
      </c>
      <c r="AK16" s="91">
        <v>0</v>
      </c>
      <c r="AL16" s="92">
        <f t="shared" si="10"/>
        <v>0</v>
      </c>
      <c r="AM16" s="85"/>
      <c r="AN16" s="86"/>
      <c r="AO16" s="93"/>
      <c r="AP16" s="94"/>
      <c r="AQ16" s="95"/>
      <c r="AR16" s="96"/>
      <c r="AS16" s="97">
        <f t="shared" si="11"/>
        <v>4</v>
      </c>
      <c r="AT16" s="98">
        <f t="shared" si="12"/>
        <v>4</v>
      </c>
      <c r="AU16" s="96">
        <f t="shared" si="13"/>
        <v>8</v>
      </c>
    </row>
    <row r="17" spans="1:47" x14ac:dyDescent="0.25">
      <c r="A17" s="230" t="s">
        <v>223</v>
      </c>
      <c r="B17" s="226" t="s">
        <v>213</v>
      </c>
      <c r="C17" s="219">
        <v>0</v>
      </c>
      <c r="D17" s="195">
        <v>0</v>
      </c>
      <c r="E17" s="196">
        <f t="shared" si="0"/>
        <v>0</v>
      </c>
      <c r="F17" s="219">
        <v>1</v>
      </c>
      <c r="G17" s="247">
        <v>0</v>
      </c>
      <c r="H17" s="198">
        <f t="shared" si="1"/>
        <v>1</v>
      </c>
      <c r="I17" s="219">
        <v>0</v>
      </c>
      <c r="J17" s="247">
        <v>0</v>
      </c>
      <c r="K17" s="199">
        <f t="shared" si="2"/>
        <v>0</v>
      </c>
      <c r="L17" s="272">
        <v>0</v>
      </c>
      <c r="M17" s="271">
        <v>0</v>
      </c>
      <c r="N17" s="200">
        <f t="shared" si="3"/>
        <v>0</v>
      </c>
      <c r="O17" s="213"/>
      <c r="P17" s="214"/>
      <c r="Q17" s="215"/>
      <c r="R17" s="213"/>
      <c r="S17" s="214"/>
      <c r="T17" s="215"/>
      <c r="U17" s="205">
        <f t="shared" si="4"/>
        <v>1</v>
      </c>
      <c r="V17" s="206">
        <f t="shared" si="5"/>
        <v>0</v>
      </c>
      <c r="W17" s="204">
        <f t="shared" si="6"/>
        <v>1</v>
      </c>
      <c r="X17" s="222"/>
      <c r="Y17" s="237" t="s">
        <v>186</v>
      </c>
      <c r="Z17" s="238" t="s">
        <v>153</v>
      </c>
      <c r="AA17" s="85">
        <v>1</v>
      </c>
      <c r="AB17" s="88">
        <v>0</v>
      </c>
      <c r="AC17" s="89">
        <f t="shared" si="7"/>
        <v>1</v>
      </c>
      <c r="AD17" s="85">
        <v>1</v>
      </c>
      <c r="AE17" s="86">
        <v>1</v>
      </c>
      <c r="AF17" s="87">
        <f t="shared" si="8"/>
        <v>2</v>
      </c>
      <c r="AG17" s="85">
        <v>1</v>
      </c>
      <c r="AH17" s="86">
        <v>0</v>
      </c>
      <c r="AI17" s="93">
        <f t="shared" si="9"/>
        <v>1</v>
      </c>
      <c r="AJ17" s="90">
        <v>1</v>
      </c>
      <c r="AK17" s="91">
        <v>0</v>
      </c>
      <c r="AL17" s="92">
        <f t="shared" si="10"/>
        <v>1</v>
      </c>
      <c r="AM17" s="85"/>
      <c r="AN17" s="86"/>
      <c r="AO17" s="93"/>
      <c r="AP17" s="94"/>
      <c r="AQ17" s="95"/>
      <c r="AR17" s="96"/>
      <c r="AS17" s="97">
        <f t="shared" si="11"/>
        <v>4</v>
      </c>
      <c r="AT17" s="98">
        <f t="shared" si="12"/>
        <v>1</v>
      </c>
      <c r="AU17" s="96">
        <f t="shared" si="13"/>
        <v>5</v>
      </c>
    </row>
    <row r="18" spans="1:47" x14ac:dyDescent="0.25">
      <c r="A18" s="235" t="s">
        <v>187</v>
      </c>
      <c r="B18" s="226" t="s">
        <v>154</v>
      </c>
      <c r="C18" s="219">
        <v>6</v>
      </c>
      <c r="D18" s="195">
        <v>7</v>
      </c>
      <c r="E18" s="196">
        <f t="shared" si="0"/>
        <v>13</v>
      </c>
      <c r="F18" s="219">
        <v>0</v>
      </c>
      <c r="G18" s="247">
        <v>2</v>
      </c>
      <c r="H18" s="198">
        <f t="shared" si="1"/>
        <v>2</v>
      </c>
      <c r="I18" s="219">
        <v>11</v>
      </c>
      <c r="J18" s="247">
        <v>3</v>
      </c>
      <c r="K18" s="199">
        <f t="shared" si="2"/>
        <v>14</v>
      </c>
      <c r="L18" s="272">
        <v>5</v>
      </c>
      <c r="M18" s="273">
        <v>1</v>
      </c>
      <c r="N18" s="200">
        <f t="shared" si="3"/>
        <v>6</v>
      </c>
      <c r="O18" s="213"/>
      <c r="P18" s="214"/>
      <c r="Q18" s="215"/>
      <c r="R18" s="213"/>
      <c r="S18" s="214"/>
      <c r="T18" s="215"/>
      <c r="U18" s="205">
        <f t="shared" si="4"/>
        <v>22</v>
      </c>
      <c r="V18" s="206">
        <f t="shared" si="5"/>
        <v>13</v>
      </c>
      <c r="W18" s="204">
        <f t="shared" si="6"/>
        <v>35</v>
      </c>
      <c r="X18" s="222"/>
      <c r="Y18" s="237" t="s">
        <v>223</v>
      </c>
      <c r="Z18" s="238" t="s">
        <v>213</v>
      </c>
      <c r="AA18" s="85">
        <v>0</v>
      </c>
      <c r="AB18" s="88">
        <v>0</v>
      </c>
      <c r="AC18" s="89">
        <v>0</v>
      </c>
      <c r="AD18" s="85">
        <v>0</v>
      </c>
      <c r="AE18" s="86">
        <v>1</v>
      </c>
      <c r="AF18" s="87">
        <f t="shared" si="8"/>
        <v>1</v>
      </c>
      <c r="AG18" s="85">
        <v>0</v>
      </c>
      <c r="AH18" s="86">
        <v>0</v>
      </c>
      <c r="AI18" s="93">
        <f t="shared" si="9"/>
        <v>0</v>
      </c>
      <c r="AJ18" s="90">
        <v>0</v>
      </c>
      <c r="AK18" s="91">
        <v>0</v>
      </c>
      <c r="AL18" s="92">
        <f t="shared" si="10"/>
        <v>0</v>
      </c>
      <c r="AM18" s="85"/>
      <c r="AN18" s="86"/>
      <c r="AO18" s="93"/>
      <c r="AP18" s="94"/>
      <c r="AQ18" s="95"/>
      <c r="AR18" s="96"/>
      <c r="AS18" s="97">
        <f t="shared" si="11"/>
        <v>0</v>
      </c>
      <c r="AT18" s="98">
        <f t="shared" si="12"/>
        <v>1</v>
      </c>
      <c r="AU18" s="96">
        <f t="shared" si="13"/>
        <v>1</v>
      </c>
    </row>
    <row r="19" spans="1:47" x14ac:dyDescent="0.25">
      <c r="A19" s="230" t="s">
        <v>185</v>
      </c>
      <c r="B19" s="226" t="s">
        <v>155</v>
      </c>
      <c r="C19" s="219">
        <v>1</v>
      </c>
      <c r="D19" s="195">
        <v>0</v>
      </c>
      <c r="E19" s="196">
        <f t="shared" si="0"/>
        <v>1</v>
      </c>
      <c r="F19" s="219">
        <v>2</v>
      </c>
      <c r="G19" s="247">
        <v>0</v>
      </c>
      <c r="H19" s="198">
        <f t="shared" si="1"/>
        <v>2</v>
      </c>
      <c r="I19" s="219">
        <v>2</v>
      </c>
      <c r="J19" s="247">
        <v>0</v>
      </c>
      <c r="K19" s="199">
        <f t="shared" si="2"/>
        <v>2</v>
      </c>
      <c r="L19" s="272">
        <v>2</v>
      </c>
      <c r="M19" s="273">
        <v>0</v>
      </c>
      <c r="N19" s="200">
        <f t="shared" si="3"/>
        <v>2</v>
      </c>
      <c r="O19" s="213"/>
      <c r="P19" s="214"/>
      <c r="Q19" s="215"/>
      <c r="R19" s="213"/>
      <c r="S19" s="214"/>
      <c r="T19" s="215"/>
      <c r="U19" s="205">
        <f t="shared" si="4"/>
        <v>7</v>
      </c>
      <c r="V19" s="206">
        <f t="shared" si="5"/>
        <v>0</v>
      </c>
      <c r="W19" s="204">
        <f t="shared" si="6"/>
        <v>7</v>
      </c>
      <c r="X19" s="222"/>
      <c r="Y19" s="237" t="s">
        <v>187</v>
      </c>
      <c r="Z19" s="238" t="s">
        <v>154</v>
      </c>
      <c r="AA19" s="85">
        <v>6</v>
      </c>
      <c r="AB19" s="88">
        <v>5</v>
      </c>
      <c r="AC19" s="89">
        <f t="shared" si="7"/>
        <v>11</v>
      </c>
      <c r="AD19" s="85">
        <v>6</v>
      </c>
      <c r="AE19" s="86">
        <v>0</v>
      </c>
      <c r="AF19" s="87">
        <f t="shared" si="8"/>
        <v>6</v>
      </c>
      <c r="AG19" s="85">
        <v>4</v>
      </c>
      <c r="AH19" s="86">
        <v>2</v>
      </c>
      <c r="AI19" s="93">
        <f t="shared" si="9"/>
        <v>6</v>
      </c>
      <c r="AJ19" s="90">
        <v>2</v>
      </c>
      <c r="AK19" s="91">
        <v>2</v>
      </c>
      <c r="AL19" s="92">
        <f t="shared" si="10"/>
        <v>4</v>
      </c>
      <c r="AM19" s="85"/>
      <c r="AN19" s="86"/>
      <c r="AO19" s="93"/>
      <c r="AP19" s="94"/>
      <c r="AQ19" s="95"/>
      <c r="AR19" s="96"/>
      <c r="AS19" s="97">
        <f t="shared" si="11"/>
        <v>18</v>
      </c>
      <c r="AT19" s="98">
        <f t="shared" si="12"/>
        <v>9</v>
      </c>
      <c r="AU19" s="96">
        <f t="shared" si="13"/>
        <v>27</v>
      </c>
    </row>
    <row r="20" spans="1:47" x14ac:dyDescent="0.25">
      <c r="A20" s="230" t="s">
        <v>185</v>
      </c>
      <c r="B20" s="226" t="s">
        <v>220</v>
      </c>
      <c r="C20" s="219">
        <v>0</v>
      </c>
      <c r="D20" s="195">
        <v>0</v>
      </c>
      <c r="E20" s="196">
        <f t="shared" si="0"/>
        <v>0</v>
      </c>
      <c r="F20" s="219">
        <v>0</v>
      </c>
      <c r="G20" s="247">
        <v>0</v>
      </c>
      <c r="H20" s="198">
        <f t="shared" si="1"/>
        <v>0</v>
      </c>
      <c r="I20" s="219">
        <v>0</v>
      </c>
      <c r="J20" s="247">
        <v>0</v>
      </c>
      <c r="K20" s="199">
        <f t="shared" si="2"/>
        <v>0</v>
      </c>
      <c r="L20" s="272">
        <v>2</v>
      </c>
      <c r="M20" s="273">
        <v>0</v>
      </c>
      <c r="N20" s="200">
        <f t="shared" si="3"/>
        <v>2</v>
      </c>
      <c r="O20" s="213"/>
      <c r="P20" s="214"/>
      <c r="Q20" s="215"/>
      <c r="R20" s="213"/>
      <c r="S20" s="214"/>
      <c r="T20" s="215"/>
      <c r="U20" s="205">
        <f t="shared" si="4"/>
        <v>2</v>
      </c>
      <c r="V20" s="206">
        <f t="shared" si="5"/>
        <v>0</v>
      </c>
      <c r="W20" s="204">
        <f t="shared" si="6"/>
        <v>2</v>
      </c>
      <c r="X20" s="222"/>
      <c r="Y20" s="237" t="s">
        <v>185</v>
      </c>
      <c r="Z20" s="238" t="s">
        <v>155</v>
      </c>
      <c r="AA20" s="85">
        <v>2</v>
      </c>
      <c r="AB20" s="88">
        <v>1</v>
      </c>
      <c r="AC20" s="89">
        <f t="shared" si="7"/>
        <v>3</v>
      </c>
      <c r="AD20" s="85">
        <v>2</v>
      </c>
      <c r="AE20" s="86">
        <v>0</v>
      </c>
      <c r="AF20" s="87">
        <f t="shared" si="8"/>
        <v>2</v>
      </c>
      <c r="AG20" s="85">
        <v>1</v>
      </c>
      <c r="AH20" s="86">
        <v>0</v>
      </c>
      <c r="AI20" s="93">
        <f t="shared" si="9"/>
        <v>1</v>
      </c>
      <c r="AJ20" s="90">
        <v>2</v>
      </c>
      <c r="AK20" s="91">
        <v>0</v>
      </c>
      <c r="AL20" s="92">
        <f t="shared" si="10"/>
        <v>2</v>
      </c>
      <c r="AM20" s="85"/>
      <c r="AN20" s="86"/>
      <c r="AO20" s="93"/>
      <c r="AP20" s="94"/>
      <c r="AQ20" s="95"/>
      <c r="AR20" s="96"/>
      <c r="AS20" s="97">
        <f t="shared" si="11"/>
        <v>7</v>
      </c>
      <c r="AT20" s="98">
        <f t="shared" si="12"/>
        <v>1</v>
      </c>
      <c r="AU20" s="96">
        <f t="shared" si="13"/>
        <v>8</v>
      </c>
    </row>
    <row r="21" spans="1:47" x14ac:dyDescent="0.25">
      <c r="A21" s="230" t="s">
        <v>188</v>
      </c>
      <c r="B21" s="226" t="s">
        <v>156</v>
      </c>
      <c r="C21" s="219">
        <v>7</v>
      </c>
      <c r="D21" s="195">
        <v>1</v>
      </c>
      <c r="E21" s="196">
        <f t="shared" si="0"/>
        <v>8</v>
      </c>
      <c r="F21" s="219">
        <v>2</v>
      </c>
      <c r="G21" s="247">
        <v>0</v>
      </c>
      <c r="H21" s="198">
        <f t="shared" si="1"/>
        <v>2</v>
      </c>
      <c r="I21" s="219">
        <v>3</v>
      </c>
      <c r="J21" s="247">
        <v>0</v>
      </c>
      <c r="K21" s="199">
        <f t="shared" si="2"/>
        <v>3</v>
      </c>
      <c r="L21" s="272">
        <v>1</v>
      </c>
      <c r="M21" s="273">
        <v>1</v>
      </c>
      <c r="N21" s="200">
        <f t="shared" si="3"/>
        <v>2</v>
      </c>
      <c r="O21" s="213"/>
      <c r="P21" s="214"/>
      <c r="Q21" s="215"/>
      <c r="R21" s="213"/>
      <c r="S21" s="214"/>
      <c r="T21" s="215"/>
      <c r="U21" s="205">
        <f t="shared" si="4"/>
        <v>13</v>
      </c>
      <c r="V21" s="206">
        <f t="shared" si="5"/>
        <v>2</v>
      </c>
      <c r="W21" s="204">
        <f t="shared" si="6"/>
        <v>15</v>
      </c>
      <c r="X21" s="222"/>
      <c r="Y21" s="237" t="s">
        <v>223</v>
      </c>
      <c r="Z21" s="238" t="s">
        <v>209</v>
      </c>
      <c r="AA21" s="85">
        <v>0</v>
      </c>
      <c r="AB21" s="88">
        <v>0</v>
      </c>
      <c r="AC21" s="89">
        <f t="shared" si="7"/>
        <v>0</v>
      </c>
      <c r="AD21" s="85">
        <v>0</v>
      </c>
      <c r="AE21" s="86">
        <v>1</v>
      </c>
      <c r="AF21" s="87">
        <f t="shared" si="8"/>
        <v>1</v>
      </c>
      <c r="AG21" s="85">
        <v>0</v>
      </c>
      <c r="AH21" s="86">
        <v>2</v>
      </c>
      <c r="AI21" s="93">
        <f t="shared" si="9"/>
        <v>2</v>
      </c>
      <c r="AJ21" s="90">
        <v>0</v>
      </c>
      <c r="AK21" s="91">
        <v>1</v>
      </c>
      <c r="AL21" s="92">
        <f t="shared" si="10"/>
        <v>1</v>
      </c>
      <c r="AM21" s="85"/>
      <c r="AN21" s="86"/>
      <c r="AO21" s="93"/>
      <c r="AP21" s="94"/>
      <c r="AQ21" s="95"/>
      <c r="AR21" s="96"/>
      <c r="AS21" s="97">
        <f t="shared" si="11"/>
        <v>0</v>
      </c>
      <c r="AT21" s="98">
        <f t="shared" si="12"/>
        <v>4</v>
      </c>
      <c r="AU21" s="96">
        <f t="shared" si="13"/>
        <v>4</v>
      </c>
    </row>
    <row r="22" spans="1:47" x14ac:dyDescent="0.25">
      <c r="A22" s="230" t="s">
        <v>183</v>
      </c>
      <c r="B22" s="226" t="s">
        <v>157</v>
      </c>
      <c r="C22" s="219">
        <v>12</v>
      </c>
      <c r="D22" s="195">
        <v>1</v>
      </c>
      <c r="E22" s="196">
        <f t="shared" si="0"/>
        <v>13</v>
      </c>
      <c r="F22" s="219">
        <v>10</v>
      </c>
      <c r="G22" s="247">
        <v>6</v>
      </c>
      <c r="H22" s="198">
        <f t="shared" si="1"/>
        <v>16</v>
      </c>
      <c r="I22" s="219">
        <v>11</v>
      </c>
      <c r="J22" s="247">
        <v>0</v>
      </c>
      <c r="K22" s="199">
        <f t="shared" si="2"/>
        <v>11</v>
      </c>
      <c r="L22" s="272">
        <v>10</v>
      </c>
      <c r="M22" s="273">
        <v>4</v>
      </c>
      <c r="N22" s="200">
        <f t="shared" si="3"/>
        <v>14</v>
      </c>
      <c r="O22" s="213"/>
      <c r="P22" s="214"/>
      <c r="Q22" s="215"/>
      <c r="R22" s="213"/>
      <c r="S22" s="214"/>
      <c r="T22" s="215"/>
      <c r="U22" s="205">
        <f t="shared" si="4"/>
        <v>43</v>
      </c>
      <c r="V22" s="206">
        <f t="shared" si="5"/>
        <v>11</v>
      </c>
      <c r="W22" s="204">
        <f t="shared" si="6"/>
        <v>54</v>
      </c>
      <c r="X22" s="222"/>
      <c r="Y22" s="237" t="s">
        <v>185</v>
      </c>
      <c r="Z22" s="238" t="s">
        <v>220</v>
      </c>
      <c r="AA22" s="85">
        <v>0</v>
      </c>
      <c r="AB22" s="88">
        <v>0</v>
      </c>
      <c r="AC22" s="89">
        <f t="shared" si="7"/>
        <v>0</v>
      </c>
      <c r="AD22" s="85">
        <v>0</v>
      </c>
      <c r="AE22" s="86">
        <v>0</v>
      </c>
      <c r="AF22" s="87">
        <f t="shared" si="8"/>
        <v>0</v>
      </c>
      <c r="AG22" s="85">
        <v>0</v>
      </c>
      <c r="AH22" s="86">
        <v>0</v>
      </c>
      <c r="AI22" s="93">
        <f t="shared" si="9"/>
        <v>0</v>
      </c>
      <c r="AJ22" s="90">
        <v>1</v>
      </c>
      <c r="AK22" s="91">
        <v>0</v>
      </c>
      <c r="AL22" s="92">
        <f t="shared" si="10"/>
        <v>1</v>
      </c>
      <c r="AM22" s="85"/>
      <c r="AN22" s="86"/>
      <c r="AO22" s="93"/>
      <c r="AP22" s="94"/>
      <c r="AQ22" s="95"/>
      <c r="AR22" s="96"/>
      <c r="AS22" s="97">
        <f t="shared" si="11"/>
        <v>1</v>
      </c>
      <c r="AT22" s="98">
        <f t="shared" si="12"/>
        <v>0</v>
      </c>
      <c r="AU22" s="96">
        <f t="shared" si="13"/>
        <v>1</v>
      </c>
    </row>
    <row r="23" spans="1:47" x14ac:dyDescent="0.25">
      <c r="A23" s="235" t="s">
        <v>187</v>
      </c>
      <c r="B23" s="226" t="s">
        <v>158</v>
      </c>
      <c r="C23" s="219">
        <v>2</v>
      </c>
      <c r="D23" s="195">
        <v>2</v>
      </c>
      <c r="E23" s="196">
        <f t="shared" si="0"/>
        <v>4</v>
      </c>
      <c r="F23" s="219">
        <v>4</v>
      </c>
      <c r="G23" s="247">
        <v>4</v>
      </c>
      <c r="H23" s="198">
        <f t="shared" si="1"/>
        <v>8</v>
      </c>
      <c r="I23" s="219">
        <v>3</v>
      </c>
      <c r="J23" s="247">
        <v>0</v>
      </c>
      <c r="K23" s="199">
        <f t="shared" si="2"/>
        <v>3</v>
      </c>
      <c r="L23" s="272">
        <v>2</v>
      </c>
      <c r="M23" s="273">
        <v>0</v>
      </c>
      <c r="N23" s="200">
        <f t="shared" si="3"/>
        <v>2</v>
      </c>
      <c r="O23" s="213"/>
      <c r="P23" s="214"/>
      <c r="Q23" s="215"/>
      <c r="R23" s="213"/>
      <c r="S23" s="214"/>
      <c r="T23" s="215"/>
      <c r="U23" s="205">
        <f t="shared" si="4"/>
        <v>11</v>
      </c>
      <c r="V23" s="206">
        <f t="shared" si="5"/>
        <v>6</v>
      </c>
      <c r="W23" s="204">
        <f t="shared" si="6"/>
        <v>17</v>
      </c>
      <c r="X23" s="222"/>
      <c r="Y23" s="237" t="s">
        <v>188</v>
      </c>
      <c r="Z23" s="238" t="s">
        <v>156</v>
      </c>
      <c r="AA23" s="85">
        <v>4</v>
      </c>
      <c r="AB23" s="88">
        <v>5</v>
      </c>
      <c r="AC23" s="89">
        <f t="shared" si="7"/>
        <v>9</v>
      </c>
      <c r="AD23" s="85">
        <v>1</v>
      </c>
      <c r="AE23" s="86">
        <v>1</v>
      </c>
      <c r="AF23" s="87">
        <f t="shared" si="8"/>
        <v>2</v>
      </c>
      <c r="AG23" s="85">
        <v>3</v>
      </c>
      <c r="AH23" s="86">
        <v>3</v>
      </c>
      <c r="AI23" s="93">
        <f t="shared" si="9"/>
        <v>6</v>
      </c>
      <c r="AJ23" s="90">
        <v>4</v>
      </c>
      <c r="AK23" s="91">
        <v>3</v>
      </c>
      <c r="AL23" s="92">
        <f t="shared" si="10"/>
        <v>7</v>
      </c>
      <c r="AM23" s="85"/>
      <c r="AN23" s="86"/>
      <c r="AO23" s="93"/>
      <c r="AP23" s="94"/>
      <c r="AQ23" s="95"/>
      <c r="AR23" s="96"/>
      <c r="AS23" s="97">
        <f t="shared" si="11"/>
        <v>12</v>
      </c>
      <c r="AT23" s="98">
        <f t="shared" si="12"/>
        <v>12</v>
      </c>
      <c r="AU23" s="96">
        <f t="shared" si="13"/>
        <v>24</v>
      </c>
    </row>
    <row r="24" spans="1:47" x14ac:dyDescent="0.25">
      <c r="A24" s="230" t="s">
        <v>188</v>
      </c>
      <c r="B24" s="226" t="s">
        <v>159</v>
      </c>
      <c r="C24" s="219">
        <v>12</v>
      </c>
      <c r="D24" s="195">
        <v>3</v>
      </c>
      <c r="E24" s="196">
        <f t="shared" si="0"/>
        <v>15</v>
      </c>
      <c r="F24" s="219">
        <v>17</v>
      </c>
      <c r="G24" s="247">
        <v>28</v>
      </c>
      <c r="H24" s="198">
        <f t="shared" si="1"/>
        <v>45</v>
      </c>
      <c r="I24" s="219">
        <v>20</v>
      </c>
      <c r="J24" s="247">
        <v>23</v>
      </c>
      <c r="K24" s="199">
        <f t="shared" si="2"/>
        <v>43</v>
      </c>
      <c r="L24" s="272">
        <v>12</v>
      </c>
      <c r="M24" s="273">
        <v>10</v>
      </c>
      <c r="N24" s="200">
        <f t="shared" si="3"/>
        <v>22</v>
      </c>
      <c r="O24" s="213"/>
      <c r="P24" s="214"/>
      <c r="Q24" s="215"/>
      <c r="R24" s="213"/>
      <c r="S24" s="214"/>
      <c r="T24" s="215"/>
      <c r="U24" s="205">
        <f t="shared" si="4"/>
        <v>61</v>
      </c>
      <c r="V24" s="206">
        <f t="shared" si="5"/>
        <v>64</v>
      </c>
      <c r="W24" s="204">
        <f t="shared" si="6"/>
        <v>125</v>
      </c>
      <c r="X24" s="222"/>
      <c r="Y24" s="237" t="s">
        <v>223</v>
      </c>
      <c r="Z24" s="238" t="s">
        <v>219</v>
      </c>
      <c r="AA24" s="85">
        <v>0</v>
      </c>
      <c r="AB24" s="88">
        <v>0</v>
      </c>
      <c r="AC24" s="89">
        <f t="shared" si="7"/>
        <v>0</v>
      </c>
      <c r="AD24" s="85">
        <v>0</v>
      </c>
      <c r="AE24" s="86">
        <v>4</v>
      </c>
      <c r="AF24" s="87">
        <f t="shared" si="8"/>
        <v>4</v>
      </c>
      <c r="AG24" s="85">
        <v>0</v>
      </c>
      <c r="AH24" s="86">
        <v>0</v>
      </c>
      <c r="AI24" s="93">
        <f t="shared" si="9"/>
        <v>0</v>
      </c>
      <c r="AJ24" s="90">
        <v>0</v>
      </c>
      <c r="AK24" s="91">
        <v>0</v>
      </c>
      <c r="AL24" s="92">
        <f t="shared" si="10"/>
        <v>0</v>
      </c>
      <c r="AM24" s="85"/>
      <c r="AN24" s="86"/>
      <c r="AO24" s="93"/>
      <c r="AP24" s="94"/>
      <c r="AQ24" s="95"/>
      <c r="AR24" s="96"/>
      <c r="AS24" s="97">
        <f t="shared" si="11"/>
        <v>0</v>
      </c>
      <c r="AT24" s="98">
        <f t="shared" si="12"/>
        <v>4</v>
      </c>
      <c r="AU24" s="96">
        <f t="shared" si="13"/>
        <v>4</v>
      </c>
    </row>
    <row r="25" spans="1:47" x14ac:dyDescent="0.25">
      <c r="A25" s="230" t="s">
        <v>187</v>
      </c>
      <c r="B25" s="226" t="s">
        <v>160</v>
      </c>
      <c r="C25" s="219">
        <v>6</v>
      </c>
      <c r="D25" s="195">
        <v>3</v>
      </c>
      <c r="E25" s="196">
        <f t="shared" si="0"/>
        <v>9</v>
      </c>
      <c r="F25" s="219">
        <v>2</v>
      </c>
      <c r="G25" s="247">
        <v>2</v>
      </c>
      <c r="H25" s="198">
        <f t="shared" si="1"/>
        <v>4</v>
      </c>
      <c r="I25" s="219">
        <v>8</v>
      </c>
      <c r="J25" s="247">
        <v>2</v>
      </c>
      <c r="K25" s="199">
        <f t="shared" si="2"/>
        <v>10</v>
      </c>
      <c r="L25" s="272">
        <v>1</v>
      </c>
      <c r="M25" s="273">
        <v>0</v>
      </c>
      <c r="N25" s="200">
        <f t="shared" si="3"/>
        <v>1</v>
      </c>
      <c r="O25" s="213"/>
      <c r="P25" s="214"/>
      <c r="Q25" s="215"/>
      <c r="R25" s="213"/>
      <c r="S25" s="214"/>
      <c r="T25" s="215"/>
      <c r="U25" s="205">
        <f t="shared" si="4"/>
        <v>17</v>
      </c>
      <c r="V25" s="206">
        <f t="shared" si="5"/>
        <v>7</v>
      </c>
      <c r="W25" s="204">
        <f t="shared" si="6"/>
        <v>24</v>
      </c>
      <c r="X25" s="222"/>
      <c r="Y25" s="237" t="s">
        <v>223</v>
      </c>
      <c r="Z25" s="238" t="s">
        <v>221</v>
      </c>
      <c r="AA25" s="85">
        <v>0</v>
      </c>
      <c r="AB25" s="88">
        <v>0</v>
      </c>
      <c r="AC25" s="89">
        <v>0</v>
      </c>
      <c r="AD25" s="85">
        <v>0</v>
      </c>
      <c r="AE25" s="86">
        <v>0</v>
      </c>
      <c r="AF25" s="87">
        <f t="shared" si="8"/>
        <v>0</v>
      </c>
      <c r="AG25" s="85">
        <v>0</v>
      </c>
      <c r="AH25" s="86">
        <v>0</v>
      </c>
      <c r="AI25" s="93">
        <f t="shared" si="9"/>
        <v>0</v>
      </c>
      <c r="AJ25" s="90">
        <v>0</v>
      </c>
      <c r="AK25" s="91">
        <v>1</v>
      </c>
      <c r="AL25" s="92">
        <f t="shared" si="10"/>
        <v>1</v>
      </c>
      <c r="AM25" s="85"/>
      <c r="AN25" s="86"/>
      <c r="AO25" s="93"/>
      <c r="AP25" s="94"/>
      <c r="AQ25" s="95"/>
      <c r="AR25" s="96"/>
      <c r="AS25" s="97">
        <f t="shared" si="11"/>
        <v>0</v>
      </c>
      <c r="AT25" s="98">
        <f t="shared" si="12"/>
        <v>1</v>
      </c>
      <c r="AU25" s="96">
        <f t="shared" si="13"/>
        <v>1</v>
      </c>
    </row>
    <row r="26" spans="1:47" x14ac:dyDescent="0.25">
      <c r="A26" s="235" t="s">
        <v>224</v>
      </c>
      <c r="B26" s="226" t="s">
        <v>203</v>
      </c>
      <c r="C26" s="219">
        <v>0</v>
      </c>
      <c r="D26" s="195">
        <v>0</v>
      </c>
      <c r="E26" s="196">
        <f t="shared" si="0"/>
        <v>0</v>
      </c>
      <c r="F26" s="219">
        <v>0</v>
      </c>
      <c r="G26" s="247">
        <v>0</v>
      </c>
      <c r="H26" s="198">
        <f t="shared" si="1"/>
        <v>0</v>
      </c>
      <c r="I26" s="219">
        <v>0</v>
      </c>
      <c r="J26" s="247">
        <v>1</v>
      </c>
      <c r="K26" s="199">
        <f t="shared" si="2"/>
        <v>1</v>
      </c>
      <c r="L26" s="272">
        <v>0</v>
      </c>
      <c r="M26" s="273">
        <v>0</v>
      </c>
      <c r="N26" s="200">
        <f t="shared" si="3"/>
        <v>0</v>
      </c>
      <c r="O26" s="213"/>
      <c r="P26" s="214"/>
      <c r="Q26" s="215"/>
      <c r="R26" s="213"/>
      <c r="S26" s="214"/>
      <c r="T26" s="215"/>
      <c r="U26" s="205">
        <f t="shared" si="4"/>
        <v>0</v>
      </c>
      <c r="V26" s="206">
        <f t="shared" si="5"/>
        <v>1</v>
      </c>
      <c r="W26" s="204">
        <f t="shared" si="6"/>
        <v>1</v>
      </c>
      <c r="X26" s="222"/>
      <c r="Y26" s="237" t="s">
        <v>183</v>
      </c>
      <c r="Z26" s="238" t="s">
        <v>157</v>
      </c>
      <c r="AA26" s="85">
        <v>6</v>
      </c>
      <c r="AB26" s="88">
        <v>1</v>
      </c>
      <c r="AC26" s="89">
        <f t="shared" si="7"/>
        <v>7</v>
      </c>
      <c r="AD26" s="85">
        <v>14</v>
      </c>
      <c r="AE26" s="86">
        <v>5</v>
      </c>
      <c r="AF26" s="87">
        <f t="shared" si="8"/>
        <v>19</v>
      </c>
      <c r="AG26" s="85">
        <v>8</v>
      </c>
      <c r="AH26" s="86">
        <v>1</v>
      </c>
      <c r="AI26" s="93">
        <f t="shared" si="9"/>
        <v>9</v>
      </c>
      <c r="AJ26" s="90">
        <v>5</v>
      </c>
      <c r="AK26" s="91">
        <v>1</v>
      </c>
      <c r="AL26" s="92">
        <f t="shared" si="10"/>
        <v>6</v>
      </c>
      <c r="AM26" s="85"/>
      <c r="AN26" s="86"/>
      <c r="AO26" s="93"/>
      <c r="AP26" s="94"/>
      <c r="AQ26" s="95"/>
      <c r="AR26" s="96"/>
      <c r="AS26" s="97">
        <f t="shared" si="11"/>
        <v>33</v>
      </c>
      <c r="AT26" s="98">
        <f t="shared" si="12"/>
        <v>8</v>
      </c>
      <c r="AU26" s="96">
        <f t="shared" si="13"/>
        <v>41</v>
      </c>
    </row>
    <row r="27" spans="1:47" x14ac:dyDescent="0.25">
      <c r="A27" s="235" t="s">
        <v>224</v>
      </c>
      <c r="B27" s="226" t="s">
        <v>196</v>
      </c>
      <c r="C27" s="219">
        <v>0</v>
      </c>
      <c r="D27" s="195">
        <v>0</v>
      </c>
      <c r="E27" s="196">
        <f t="shared" si="0"/>
        <v>0</v>
      </c>
      <c r="F27" s="219">
        <v>0</v>
      </c>
      <c r="G27" s="247">
        <v>0</v>
      </c>
      <c r="H27" s="198">
        <f t="shared" si="1"/>
        <v>0</v>
      </c>
      <c r="I27" s="219">
        <v>3</v>
      </c>
      <c r="J27" s="247">
        <v>1</v>
      </c>
      <c r="K27" s="199">
        <f t="shared" si="2"/>
        <v>4</v>
      </c>
      <c r="L27" s="272">
        <v>0</v>
      </c>
      <c r="M27" s="273">
        <v>0</v>
      </c>
      <c r="N27" s="200">
        <f t="shared" si="3"/>
        <v>0</v>
      </c>
      <c r="O27" s="213"/>
      <c r="P27" s="214"/>
      <c r="Q27" s="215"/>
      <c r="R27" s="213"/>
      <c r="S27" s="214"/>
      <c r="T27" s="215"/>
      <c r="U27" s="205">
        <f t="shared" si="4"/>
        <v>3</v>
      </c>
      <c r="V27" s="206">
        <f t="shared" si="5"/>
        <v>1</v>
      </c>
      <c r="W27" s="204">
        <f t="shared" si="6"/>
        <v>4</v>
      </c>
      <c r="X27" s="222"/>
      <c r="Y27" s="237" t="s">
        <v>223</v>
      </c>
      <c r="Z27" s="238" t="s">
        <v>207</v>
      </c>
      <c r="AA27" s="85">
        <v>0</v>
      </c>
      <c r="AB27" s="88">
        <v>0</v>
      </c>
      <c r="AC27" s="89">
        <f t="shared" si="7"/>
        <v>0</v>
      </c>
      <c r="AD27" s="85">
        <v>0</v>
      </c>
      <c r="AE27" s="86">
        <v>0</v>
      </c>
      <c r="AF27" s="87">
        <f t="shared" si="8"/>
        <v>0</v>
      </c>
      <c r="AG27" s="85">
        <v>2</v>
      </c>
      <c r="AH27" s="86">
        <v>4</v>
      </c>
      <c r="AI27" s="93">
        <f t="shared" si="9"/>
        <v>6</v>
      </c>
      <c r="AJ27" s="90">
        <v>1</v>
      </c>
      <c r="AK27" s="91">
        <v>0</v>
      </c>
      <c r="AL27" s="92">
        <f t="shared" si="10"/>
        <v>1</v>
      </c>
      <c r="AM27" s="85"/>
      <c r="AN27" s="86"/>
      <c r="AO27" s="93"/>
      <c r="AP27" s="94"/>
      <c r="AQ27" s="95"/>
      <c r="AR27" s="96"/>
      <c r="AS27" s="97">
        <f t="shared" si="11"/>
        <v>3</v>
      </c>
      <c r="AT27" s="98">
        <f t="shared" si="12"/>
        <v>4</v>
      </c>
      <c r="AU27" s="96">
        <f t="shared" si="13"/>
        <v>7</v>
      </c>
    </row>
    <row r="28" spans="1:47" x14ac:dyDescent="0.25">
      <c r="A28" s="230" t="s">
        <v>188</v>
      </c>
      <c r="B28" s="226" t="s">
        <v>161</v>
      </c>
      <c r="C28" s="219">
        <v>5</v>
      </c>
      <c r="D28" s="195">
        <v>3</v>
      </c>
      <c r="E28" s="196">
        <f t="shared" si="0"/>
        <v>8</v>
      </c>
      <c r="F28" s="219">
        <v>2</v>
      </c>
      <c r="G28" s="247">
        <v>2</v>
      </c>
      <c r="H28" s="198">
        <f t="shared" si="1"/>
        <v>4</v>
      </c>
      <c r="I28" s="219">
        <v>6</v>
      </c>
      <c r="J28" s="247">
        <v>5</v>
      </c>
      <c r="K28" s="199">
        <f t="shared" si="2"/>
        <v>11</v>
      </c>
      <c r="L28" s="272">
        <v>7</v>
      </c>
      <c r="M28" s="273">
        <v>1</v>
      </c>
      <c r="N28" s="200">
        <f t="shared" si="3"/>
        <v>8</v>
      </c>
      <c r="O28" s="213"/>
      <c r="P28" s="214"/>
      <c r="Q28" s="215"/>
      <c r="R28" s="213"/>
      <c r="S28" s="214"/>
      <c r="T28" s="215"/>
      <c r="U28" s="205">
        <f t="shared" si="4"/>
        <v>20</v>
      </c>
      <c r="V28" s="206">
        <f t="shared" si="5"/>
        <v>11</v>
      </c>
      <c r="W28" s="204">
        <f t="shared" si="6"/>
        <v>31</v>
      </c>
      <c r="X28" s="222"/>
      <c r="Y28" s="237" t="s">
        <v>223</v>
      </c>
      <c r="Z28" s="238" t="s">
        <v>210</v>
      </c>
      <c r="AA28" s="85">
        <v>0</v>
      </c>
      <c r="AB28" s="88">
        <v>0</v>
      </c>
      <c r="AC28" s="89">
        <f t="shared" si="7"/>
        <v>0</v>
      </c>
      <c r="AD28" s="85">
        <v>0</v>
      </c>
      <c r="AE28" s="86">
        <v>1</v>
      </c>
      <c r="AF28" s="87">
        <f t="shared" si="8"/>
        <v>1</v>
      </c>
      <c r="AG28" s="85">
        <v>0</v>
      </c>
      <c r="AH28" s="86">
        <v>3</v>
      </c>
      <c r="AI28" s="93">
        <f t="shared" si="9"/>
        <v>3</v>
      </c>
      <c r="AJ28" s="90">
        <v>0</v>
      </c>
      <c r="AK28" s="91">
        <v>0</v>
      </c>
      <c r="AL28" s="92">
        <f t="shared" si="10"/>
        <v>0</v>
      </c>
      <c r="AM28" s="85"/>
      <c r="AN28" s="86"/>
      <c r="AO28" s="93"/>
      <c r="AP28" s="94"/>
      <c r="AQ28" s="95"/>
      <c r="AR28" s="96"/>
      <c r="AS28" s="97">
        <f t="shared" si="11"/>
        <v>0</v>
      </c>
      <c r="AT28" s="98">
        <f t="shared" si="12"/>
        <v>4</v>
      </c>
      <c r="AU28" s="96">
        <f t="shared" si="13"/>
        <v>4</v>
      </c>
    </row>
    <row r="29" spans="1:47" x14ac:dyDescent="0.25">
      <c r="A29" s="230" t="s">
        <v>189</v>
      </c>
      <c r="B29" s="226" t="s">
        <v>162</v>
      </c>
      <c r="C29" s="219">
        <v>1</v>
      </c>
      <c r="D29" s="195">
        <v>0</v>
      </c>
      <c r="E29" s="196">
        <f t="shared" si="0"/>
        <v>1</v>
      </c>
      <c r="F29" s="219">
        <v>3</v>
      </c>
      <c r="G29" s="247">
        <v>0</v>
      </c>
      <c r="H29" s="198">
        <f t="shared" si="1"/>
        <v>3</v>
      </c>
      <c r="I29" s="219">
        <v>5</v>
      </c>
      <c r="J29" s="247">
        <v>2</v>
      </c>
      <c r="K29" s="199">
        <f t="shared" si="2"/>
        <v>7</v>
      </c>
      <c r="L29" s="272">
        <v>3</v>
      </c>
      <c r="M29" s="273">
        <v>1</v>
      </c>
      <c r="N29" s="200">
        <f t="shared" si="3"/>
        <v>4</v>
      </c>
      <c r="O29" s="213"/>
      <c r="P29" s="214"/>
      <c r="Q29" s="215"/>
      <c r="R29" s="213"/>
      <c r="S29" s="214"/>
      <c r="T29" s="215"/>
      <c r="U29" s="205">
        <f t="shared" si="4"/>
        <v>12</v>
      </c>
      <c r="V29" s="206">
        <f t="shared" si="5"/>
        <v>3</v>
      </c>
      <c r="W29" s="204">
        <f t="shared" si="6"/>
        <v>15</v>
      </c>
      <c r="X29" s="222"/>
      <c r="Y29" s="237" t="s">
        <v>187</v>
      </c>
      <c r="Z29" s="238" t="s">
        <v>158</v>
      </c>
      <c r="AA29" s="85">
        <v>1</v>
      </c>
      <c r="AB29" s="88">
        <v>2</v>
      </c>
      <c r="AC29" s="89">
        <f t="shared" si="7"/>
        <v>3</v>
      </c>
      <c r="AD29" s="85">
        <v>6</v>
      </c>
      <c r="AE29" s="86">
        <v>3</v>
      </c>
      <c r="AF29" s="87">
        <f t="shared" si="8"/>
        <v>9</v>
      </c>
      <c r="AG29" s="85">
        <v>3</v>
      </c>
      <c r="AH29" s="86">
        <v>3</v>
      </c>
      <c r="AI29" s="93">
        <f t="shared" si="9"/>
        <v>6</v>
      </c>
      <c r="AJ29" s="90">
        <v>1</v>
      </c>
      <c r="AK29" s="91">
        <v>0</v>
      </c>
      <c r="AL29" s="92">
        <f t="shared" si="10"/>
        <v>1</v>
      </c>
      <c r="AM29" s="85"/>
      <c r="AN29" s="86"/>
      <c r="AO29" s="93"/>
      <c r="AP29" s="94"/>
      <c r="AQ29" s="95"/>
      <c r="AR29" s="96"/>
      <c r="AS29" s="97">
        <f t="shared" si="11"/>
        <v>11</v>
      </c>
      <c r="AT29" s="98">
        <f t="shared" si="12"/>
        <v>8</v>
      </c>
      <c r="AU29" s="96">
        <f t="shared" si="13"/>
        <v>19</v>
      </c>
    </row>
    <row r="30" spans="1:47" x14ac:dyDescent="0.25">
      <c r="A30" s="230" t="s">
        <v>223</v>
      </c>
      <c r="B30" s="226" t="s">
        <v>204</v>
      </c>
      <c r="C30" s="219">
        <v>0</v>
      </c>
      <c r="D30" s="195">
        <v>0</v>
      </c>
      <c r="E30" s="196">
        <f t="shared" si="0"/>
        <v>0</v>
      </c>
      <c r="F30" s="219">
        <v>0</v>
      </c>
      <c r="G30" s="247">
        <v>0</v>
      </c>
      <c r="H30" s="198">
        <f t="shared" si="1"/>
        <v>0</v>
      </c>
      <c r="I30" s="219">
        <v>0</v>
      </c>
      <c r="J30" s="247">
        <v>2</v>
      </c>
      <c r="K30" s="199">
        <f t="shared" si="2"/>
        <v>2</v>
      </c>
      <c r="L30" s="272">
        <v>0</v>
      </c>
      <c r="M30" s="273">
        <v>0</v>
      </c>
      <c r="N30" s="200">
        <f t="shared" si="3"/>
        <v>0</v>
      </c>
      <c r="O30" s="213"/>
      <c r="P30" s="214"/>
      <c r="Q30" s="215"/>
      <c r="R30" s="213"/>
      <c r="S30" s="214"/>
      <c r="T30" s="215"/>
      <c r="U30" s="205">
        <f t="shared" si="4"/>
        <v>0</v>
      </c>
      <c r="V30" s="206">
        <f t="shared" si="5"/>
        <v>2</v>
      </c>
      <c r="W30" s="204">
        <f t="shared" si="6"/>
        <v>2</v>
      </c>
      <c r="X30" s="222"/>
      <c r="Y30" s="237" t="s">
        <v>188</v>
      </c>
      <c r="Z30" s="238" t="s">
        <v>159</v>
      </c>
      <c r="AA30" s="85">
        <v>10</v>
      </c>
      <c r="AB30" s="88">
        <v>2</v>
      </c>
      <c r="AC30" s="89">
        <f t="shared" si="7"/>
        <v>12</v>
      </c>
      <c r="AD30" s="85">
        <v>9</v>
      </c>
      <c r="AE30" s="86">
        <v>7</v>
      </c>
      <c r="AF30" s="87">
        <f t="shared" si="8"/>
        <v>16</v>
      </c>
      <c r="AG30" s="85">
        <v>24</v>
      </c>
      <c r="AH30" s="86">
        <v>11</v>
      </c>
      <c r="AI30" s="93">
        <f t="shared" si="9"/>
        <v>35</v>
      </c>
      <c r="AJ30" s="90">
        <v>10</v>
      </c>
      <c r="AK30" s="91">
        <v>4</v>
      </c>
      <c r="AL30" s="92">
        <f t="shared" si="10"/>
        <v>14</v>
      </c>
      <c r="AM30" s="85"/>
      <c r="AN30" s="86"/>
      <c r="AO30" s="93"/>
      <c r="AP30" s="94"/>
      <c r="AQ30" s="95"/>
      <c r="AR30" s="96"/>
      <c r="AS30" s="97">
        <f t="shared" si="11"/>
        <v>53</v>
      </c>
      <c r="AT30" s="98">
        <f t="shared" si="12"/>
        <v>24</v>
      </c>
      <c r="AU30" s="96">
        <f t="shared" si="13"/>
        <v>77</v>
      </c>
    </row>
    <row r="31" spans="1:47" x14ac:dyDescent="0.25">
      <c r="A31" s="230" t="s">
        <v>190</v>
      </c>
      <c r="B31" s="226" t="s">
        <v>205</v>
      </c>
      <c r="C31" s="219">
        <v>0</v>
      </c>
      <c r="D31" s="195">
        <v>0</v>
      </c>
      <c r="E31" s="196">
        <f t="shared" si="0"/>
        <v>0</v>
      </c>
      <c r="F31" s="219">
        <v>1</v>
      </c>
      <c r="G31" s="247">
        <v>0</v>
      </c>
      <c r="H31" s="198">
        <f t="shared" si="1"/>
        <v>1</v>
      </c>
      <c r="I31" s="219">
        <v>0</v>
      </c>
      <c r="J31" s="247">
        <v>1</v>
      </c>
      <c r="K31" s="199">
        <f t="shared" si="2"/>
        <v>1</v>
      </c>
      <c r="L31" s="272">
        <v>1</v>
      </c>
      <c r="M31" s="273">
        <v>0</v>
      </c>
      <c r="N31" s="200">
        <f t="shared" si="3"/>
        <v>1</v>
      </c>
      <c r="O31" s="213"/>
      <c r="P31" s="214"/>
      <c r="Q31" s="215"/>
      <c r="R31" s="213"/>
      <c r="S31" s="214"/>
      <c r="T31" s="215"/>
      <c r="U31" s="205">
        <f t="shared" si="4"/>
        <v>2</v>
      </c>
      <c r="V31" s="206">
        <f t="shared" si="5"/>
        <v>1</v>
      </c>
      <c r="W31" s="204">
        <f t="shared" si="6"/>
        <v>3</v>
      </c>
      <c r="X31" s="222"/>
      <c r="Y31" s="237" t="s">
        <v>187</v>
      </c>
      <c r="Z31" s="238" t="s">
        <v>160</v>
      </c>
      <c r="AA31" s="85">
        <v>4</v>
      </c>
      <c r="AB31" s="88">
        <v>2</v>
      </c>
      <c r="AC31" s="89">
        <f t="shared" si="7"/>
        <v>6</v>
      </c>
      <c r="AD31" s="85">
        <v>5</v>
      </c>
      <c r="AE31" s="86">
        <v>1</v>
      </c>
      <c r="AF31" s="87">
        <f t="shared" si="8"/>
        <v>6</v>
      </c>
      <c r="AG31" s="85">
        <v>6</v>
      </c>
      <c r="AH31" s="86">
        <v>0</v>
      </c>
      <c r="AI31" s="93">
        <f t="shared" si="9"/>
        <v>6</v>
      </c>
      <c r="AJ31" s="90">
        <v>1</v>
      </c>
      <c r="AK31" s="91">
        <v>0</v>
      </c>
      <c r="AL31" s="92">
        <f t="shared" si="10"/>
        <v>1</v>
      </c>
      <c r="AM31" s="85"/>
      <c r="AN31" s="86"/>
      <c r="AO31" s="93"/>
      <c r="AP31" s="94"/>
      <c r="AQ31" s="95"/>
      <c r="AR31" s="96"/>
      <c r="AS31" s="97">
        <f t="shared" si="11"/>
        <v>16</v>
      </c>
      <c r="AT31" s="98">
        <f t="shared" si="12"/>
        <v>3</v>
      </c>
      <c r="AU31" s="96">
        <f t="shared" si="13"/>
        <v>19</v>
      </c>
    </row>
    <row r="32" spans="1:47" x14ac:dyDescent="0.25">
      <c r="A32" s="230" t="s">
        <v>189</v>
      </c>
      <c r="B32" s="226" t="s">
        <v>163</v>
      </c>
      <c r="C32" s="219">
        <v>5</v>
      </c>
      <c r="D32" s="195">
        <v>0</v>
      </c>
      <c r="E32" s="196">
        <f t="shared" si="0"/>
        <v>5</v>
      </c>
      <c r="F32" s="219">
        <v>0</v>
      </c>
      <c r="G32" s="247">
        <v>1</v>
      </c>
      <c r="H32" s="198">
        <f t="shared" si="1"/>
        <v>1</v>
      </c>
      <c r="I32" s="219">
        <v>0</v>
      </c>
      <c r="J32" s="247">
        <v>0</v>
      </c>
      <c r="K32" s="199">
        <f t="shared" si="2"/>
        <v>0</v>
      </c>
      <c r="L32" s="272">
        <v>0</v>
      </c>
      <c r="M32" s="273">
        <v>0</v>
      </c>
      <c r="N32" s="200">
        <f t="shared" si="3"/>
        <v>0</v>
      </c>
      <c r="O32" s="213"/>
      <c r="P32" s="214"/>
      <c r="Q32" s="215"/>
      <c r="R32" s="213"/>
      <c r="S32" s="214"/>
      <c r="T32" s="215"/>
      <c r="U32" s="205">
        <f t="shared" si="4"/>
        <v>5</v>
      </c>
      <c r="V32" s="206">
        <f t="shared" si="5"/>
        <v>1</v>
      </c>
      <c r="W32" s="204">
        <f t="shared" si="6"/>
        <v>6</v>
      </c>
      <c r="X32" s="222"/>
      <c r="Y32" s="237" t="s">
        <v>224</v>
      </c>
      <c r="Z32" s="238" t="s">
        <v>203</v>
      </c>
      <c r="AA32" s="85">
        <v>0</v>
      </c>
      <c r="AB32" s="88">
        <v>0</v>
      </c>
      <c r="AC32" s="89">
        <f t="shared" si="7"/>
        <v>0</v>
      </c>
      <c r="AD32" s="85">
        <v>0</v>
      </c>
      <c r="AE32" s="86">
        <v>0</v>
      </c>
      <c r="AF32" s="87">
        <f t="shared" si="8"/>
        <v>0</v>
      </c>
      <c r="AG32" s="85">
        <v>2</v>
      </c>
      <c r="AH32" s="86">
        <v>0</v>
      </c>
      <c r="AI32" s="93">
        <f t="shared" si="9"/>
        <v>2</v>
      </c>
      <c r="AJ32" s="90">
        <v>0</v>
      </c>
      <c r="AK32" s="91">
        <v>0</v>
      </c>
      <c r="AL32" s="92">
        <f t="shared" si="10"/>
        <v>0</v>
      </c>
      <c r="AM32" s="85"/>
      <c r="AN32" s="86"/>
      <c r="AO32" s="93"/>
      <c r="AP32" s="94"/>
      <c r="AQ32" s="95"/>
      <c r="AR32" s="96"/>
      <c r="AS32" s="97">
        <f t="shared" si="11"/>
        <v>2</v>
      </c>
      <c r="AT32" s="98">
        <f t="shared" si="12"/>
        <v>0</v>
      </c>
      <c r="AU32" s="96">
        <f t="shared" si="13"/>
        <v>2</v>
      </c>
    </row>
    <row r="33" spans="1:47" x14ac:dyDescent="0.25">
      <c r="A33" s="235" t="s">
        <v>187</v>
      </c>
      <c r="B33" s="226" t="s">
        <v>164</v>
      </c>
      <c r="C33" s="219">
        <v>1</v>
      </c>
      <c r="D33" s="195">
        <v>1</v>
      </c>
      <c r="E33" s="196">
        <f t="shared" si="0"/>
        <v>2</v>
      </c>
      <c r="F33" s="219">
        <v>2</v>
      </c>
      <c r="G33" s="247">
        <v>3</v>
      </c>
      <c r="H33" s="198">
        <f t="shared" si="1"/>
        <v>5</v>
      </c>
      <c r="I33" s="219">
        <v>1</v>
      </c>
      <c r="J33" s="247">
        <v>0</v>
      </c>
      <c r="K33" s="199">
        <f t="shared" si="2"/>
        <v>1</v>
      </c>
      <c r="L33" s="272">
        <v>2</v>
      </c>
      <c r="M33" s="273">
        <v>2</v>
      </c>
      <c r="N33" s="200">
        <f t="shared" si="3"/>
        <v>4</v>
      </c>
      <c r="O33" s="213"/>
      <c r="P33" s="214"/>
      <c r="Q33" s="215"/>
      <c r="R33" s="213"/>
      <c r="S33" s="214"/>
      <c r="T33" s="215"/>
      <c r="U33" s="205">
        <f t="shared" si="4"/>
        <v>6</v>
      </c>
      <c r="V33" s="206">
        <f t="shared" si="5"/>
        <v>6</v>
      </c>
      <c r="W33" s="204">
        <f t="shared" si="6"/>
        <v>12</v>
      </c>
      <c r="X33" s="222"/>
      <c r="Y33" s="237" t="s">
        <v>224</v>
      </c>
      <c r="Z33" s="238" t="s">
        <v>196</v>
      </c>
      <c r="AA33" s="85">
        <v>0</v>
      </c>
      <c r="AB33" s="88">
        <v>0</v>
      </c>
      <c r="AC33" s="89">
        <f t="shared" si="7"/>
        <v>0</v>
      </c>
      <c r="AD33" s="85">
        <v>0</v>
      </c>
      <c r="AE33" s="86">
        <v>0</v>
      </c>
      <c r="AF33" s="87">
        <f t="shared" si="8"/>
        <v>0</v>
      </c>
      <c r="AG33" s="85">
        <v>6</v>
      </c>
      <c r="AH33" s="86">
        <v>1</v>
      </c>
      <c r="AI33" s="93">
        <f t="shared" si="9"/>
        <v>7</v>
      </c>
      <c r="AJ33" s="90">
        <v>3</v>
      </c>
      <c r="AK33" s="91">
        <v>0</v>
      </c>
      <c r="AL33" s="92">
        <f t="shared" si="10"/>
        <v>3</v>
      </c>
      <c r="AM33" s="85"/>
      <c r="AN33" s="86"/>
      <c r="AO33" s="93"/>
      <c r="AP33" s="94"/>
      <c r="AQ33" s="95"/>
      <c r="AR33" s="96"/>
      <c r="AS33" s="97">
        <f t="shared" si="11"/>
        <v>9</v>
      </c>
      <c r="AT33" s="98">
        <f t="shared" si="12"/>
        <v>1</v>
      </c>
      <c r="AU33" s="96">
        <f t="shared" si="13"/>
        <v>10</v>
      </c>
    </row>
    <row r="34" spans="1:47" x14ac:dyDescent="0.25">
      <c r="A34" s="235" t="s">
        <v>190</v>
      </c>
      <c r="B34" s="226" t="s">
        <v>165</v>
      </c>
      <c r="C34" s="219">
        <v>9</v>
      </c>
      <c r="D34" s="195">
        <v>0</v>
      </c>
      <c r="E34" s="196">
        <f t="shared" si="0"/>
        <v>9</v>
      </c>
      <c r="F34" s="219">
        <v>3</v>
      </c>
      <c r="G34" s="247">
        <v>0</v>
      </c>
      <c r="H34" s="198">
        <f t="shared" si="1"/>
        <v>3</v>
      </c>
      <c r="I34" s="219">
        <v>16</v>
      </c>
      <c r="J34" s="247">
        <v>0</v>
      </c>
      <c r="K34" s="199">
        <f t="shared" si="2"/>
        <v>16</v>
      </c>
      <c r="L34" s="272">
        <v>8</v>
      </c>
      <c r="M34" s="273">
        <v>0</v>
      </c>
      <c r="N34" s="200">
        <f t="shared" si="3"/>
        <v>8</v>
      </c>
      <c r="O34" s="213"/>
      <c r="P34" s="214"/>
      <c r="Q34" s="215"/>
      <c r="R34" s="213"/>
      <c r="S34" s="214"/>
      <c r="T34" s="215"/>
      <c r="U34" s="205">
        <f t="shared" si="4"/>
        <v>36</v>
      </c>
      <c r="V34" s="206">
        <f t="shared" si="5"/>
        <v>0</v>
      </c>
      <c r="W34" s="204">
        <f t="shared" si="6"/>
        <v>36</v>
      </c>
      <c r="X34" s="222"/>
      <c r="Y34" s="237" t="s">
        <v>188</v>
      </c>
      <c r="Z34" s="238" t="s">
        <v>161</v>
      </c>
      <c r="AA34" s="85">
        <v>4</v>
      </c>
      <c r="AB34" s="88">
        <v>4</v>
      </c>
      <c r="AC34" s="89">
        <f t="shared" si="7"/>
        <v>8</v>
      </c>
      <c r="AD34" s="85">
        <v>4</v>
      </c>
      <c r="AE34" s="86">
        <v>4</v>
      </c>
      <c r="AF34" s="87">
        <f t="shared" si="8"/>
        <v>8</v>
      </c>
      <c r="AG34" s="85">
        <v>9</v>
      </c>
      <c r="AH34" s="86">
        <v>7</v>
      </c>
      <c r="AI34" s="93">
        <f t="shared" si="9"/>
        <v>16</v>
      </c>
      <c r="AJ34" s="90">
        <v>4</v>
      </c>
      <c r="AK34" s="91">
        <v>1</v>
      </c>
      <c r="AL34" s="92">
        <f t="shared" si="10"/>
        <v>5</v>
      </c>
      <c r="AM34" s="85"/>
      <c r="AN34" s="86"/>
      <c r="AO34" s="93"/>
      <c r="AP34" s="94"/>
      <c r="AQ34" s="95"/>
      <c r="AR34" s="96"/>
      <c r="AS34" s="97">
        <f t="shared" si="11"/>
        <v>21</v>
      </c>
      <c r="AT34" s="98">
        <f t="shared" si="12"/>
        <v>16</v>
      </c>
      <c r="AU34" s="96">
        <f t="shared" si="13"/>
        <v>37</v>
      </c>
    </row>
    <row r="35" spans="1:47" x14ac:dyDescent="0.25">
      <c r="A35" s="234" t="s">
        <v>188</v>
      </c>
      <c r="B35" s="226" t="s">
        <v>214</v>
      </c>
      <c r="C35" s="219">
        <v>0</v>
      </c>
      <c r="D35" s="195">
        <v>0</v>
      </c>
      <c r="E35" s="196">
        <f t="shared" si="0"/>
        <v>0</v>
      </c>
      <c r="F35" s="219">
        <v>2</v>
      </c>
      <c r="G35" s="247">
        <v>2</v>
      </c>
      <c r="H35" s="198">
        <f t="shared" si="1"/>
        <v>4</v>
      </c>
      <c r="I35" s="219">
        <v>0</v>
      </c>
      <c r="J35" s="247">
        <v>0</v>
      </c>
      <c r="K35" s="199">
        <f t="shared" si="2"/>
        <v>0</v>
      </c>
      <c r="L35" s="272">
        <v>0</v>
      </c>
      <c r="M35" s="273">
        <v>0</v>
      </c>
      <c r="N35" s="200">
        <f t="shared" si="3"/>
        <v>0</v>
      </c>
      <c r="O35" s="213"/>
      <c r="P35" s="214"/>
      <c r="Q35" s="215"/>
      <c r="R35" s="213"/>
      <c r="S35" s="214"/>
      <c r="T35" s="215"/>
      <c r="U35" s="205">
        <f t="shared" si="4"/>
        <v>2</v>
      </c>
      <c r="V35" s="206">
        <f t="shared" si="5"/>
        <v>2</v>
      </c>
      <c r="W35" s="204">
        <f t="shared" si="6"/>
        <v>4</v>
      </c>
      <c r="X35" s="222"/>
      <c r="Y35" s="237" t="s">
        <v>223</v>
      </c>
      <c r="Z35" s="238" t="s">
        <v>222</v>
      </c>
      <c r="AA35" s="85">
        <v>0</v>
      </c>
      <c r="AB35" s="88">
        <v>0</v>
      </c>
      <c r="AC35" s="89">
        <f t="shared" si="7"/>
        <v>0</v>
      </c>
      <c r="AD35" s="85">
        <v>0</v>
      </c>
      <c r="AE35" s="86">
        <v>0</v>
      </c>
      <c r="AF35" s="87">
        <f t="shared" si="8"/>
        <v>0</v>
      </c>
      <c r="AG35" s="85">
        <v>0</v>
      </c>
      <c r="AH35" s="86">
        <v>0</v>
      </c>
      <c r="AI35" s="93">
        <f t="shared" si="9"/>
        <v>0</v>
      </c>
      <c r="AJ35" s="90">
        <v>0</v>
      </c>
      <c r="AK35" s="91">
        <v>1</v>
      </c>
      <c r="AL35" s="92">
        <f t="shared" si="10"/>
        <v>1</v>
      </c>
      <c r="AM35" s="85"/>
      <c r="AN35" s="86"/>
      <c r="AO35" s="93"/>
      <c r="AP35" s="94"/>
      <c r="AQ35" s="95"/>
      <c r="AR35" s="96"/>
      <c r="AS35" s="97">
        <f t="shared" si="11"/>
        <v>0</v>
      </c>
      <c r="AT35" s="98">
        <f t="shared" si="12"/>
        <v>1</v>
      </c>
      <c r="AU35" s="96">
        <f t="shared" si="13"/>
        <v>1</v>
      </c>
    </row>
    <row r="36" spans="1:47" x14ac:dyDescent="0.25">
      <c r="A36" s="234" t="s">
        <v>188</v>
      </c>
      <c r="B36" s="226" t="s">
        <v>166</v>
      </c>
      <c r="C36" s="219">
        <v>2</v>
      </c>
      <c r="D36" s="195">
        <v>1</v>
      </c>
      <c r="E36" s="196">
        <f t="shared" si="0"/>
        <v>3</v>
      </c>
      <c r="F36" s="219">
        <v>4</v>
      </c>
      <c r="G36" s="247">
        <v>1</v>
      </c>
      <c r="H36" s="198">
        <f t="shared" si="1"/>
        <v>5</v>
      </c>
      <c r="I36" s="219">
        <v>7</v>
      </c>
      <c r="J36" s="247">
        <v>3</v>
      </c>
      <c r="K36" s="199">
        <f t="shared" si="2"/>
        <v>10</v>
      </c>
      <c r="L36" s="272">
        <v>3</v>
      </c>
      <c r="M36" s="273">
        <v>1</v>
      </c>
      <c r="N36" s="200">
        <f t="shared" si="3"/>
        <v>4</v>
      </c>
      <c r="O36" s="213"/>
      <c r="P36" s="214"/>
      <c r="Q36" s="215"/>
      <c r="R36" s="213"/>
      <c r="S36" s="214"/>
      <c r="T36" s="215"/>
      <c r="U36" s="205">
        <f t="shared" si="4"/>
        <v>16</v>
      </c>
      <c r="V36" s="206">
        <f t="shared" si="5"/>
        <v>6</v>
      </c>
      <c r="W36" s="204">
        <f t="shared" si="6"/>
        <v>22</v>
      </c>
      <c r="X36" s="222"/>
      <c r="Y36" s="237" t="s">
        <v>189</v>
      </c>
      <c r="Z36" s="238" t="s">
        <v>162</v>
      </c>
      <c r="AA36" s="85">
        <v>1</v>
      </c>
      <c r="AB36" s="88">
        <v>0</v>
      </c>
      <c r="AC36" s="89">
        <f t="shared" si="7"/>
        <v>1</v>
      </c>
      <c r="AD36" s="85">
        <v>2</v>
      </c>
      <c r="AE36" s="86">
        <v>1</v>
      </c>
      <c r="AF36" s="87">
        <f t="shared" si="8"/>
        <v>3</v>
      </c>
      <c r="AG36" s="85">
        <v>6</v>
      </c>
      <c r="AH36" s="86">
        <v>2</v>
      </c>
      <c r="AI36" s="93">
        <f t="shared" si="9"/>
        <v>8</v>
      </c>
      <c r="AJ36" s="90">
        <v>2</v>
      </c>
      <c r="AK36" s="91">
        <v>1</v>
      </c>
      <c r="AL36" s="92">
        <f t="shared" si="10"/>
        <v>3</v>
      </c>
      <c r="AM36" s="85"/>
      <c r="AN36" s="86"/>
      <c r="AO36" s="93"/>
      <c r="AP36" s="94"/>
      <c r="AQ36" s="95"/>
      <c r="AR36" s="96"/>
      <c r="AS36" s="97">
        <f t="shared" si="11"/>
        <v>11</v>
      </c>
      <c r="AT36" s="98">
        <f t="shared" si="12"/>
        <v>4</v>
      </c>
      <c r="AU36" s="96">
        <f t="shared" si="13"/>
        <v>15</v>
      </c>
    </row>
    <row r="37" spans="1:47" x14ac:dyDescent="0.25">
      <c r="A37" s="234" t="s">
        <v>188</v>
      </c>
      <c r="B37" s="226" t="s">
        <v>167</v>
      </c>
      <c r="C37" s="219">
        <v>2</v>
      </c>
      <c r="D37" s="195">
        <v>2</v>
      </c>
      <c r="E37" s="196">
        <f t="shared" si="0"/>
        <v>4</v>
      </c>
      <c r="F37" s="219">
        <v>1</v>
      </c>
      <c r="G37" s="247">
        <v>1</v>
      </c>
      <c r="H37" s="198">
        <f t="shared" si="1"/>
        <v>2</v>
      </c>
      <c r="I37" s="219">
        <v>6</v>
      </c>
      <c r="J37" s="247">
        <v>2</v>
      </c>
      <c r="K37" s="199">
        <f t="shared" si="2"/>
        <v>8</v>
      </c>
      <c r="L37" s="272">
        <v>4</v>
      </c>
      <c r="M37" s="273">
        <v>0</v>
      </c>
      <c r="N37" s="200">
        <f t="shared" si="3"/>
        <v>4</v>
      </c>
      <c r="O37" s="213"/>
      <c r="P37" s="214"/>
      <c r="Q37" s="215"/>
      <c r="R37" s="213"/>
      <c r="S37" s="214"/>
      <c r="T37" s="215"/>
      <c r="U37" s="205">
        <f t="shared" si="4"/>
        <v>13</v>
      </c>
      <c r="V37" s="206">
        <f t="shared" si="5"/>
        <v>5</v>
      </c>
      <c r="W37" s="204">
        <f t="shared" si="6"/>
        <v>18</v>
      </c>
      <c r="X37" s="222"/>
      <c r="Y37" s="237" t="s">
        <v>223</v>
      </c>
      <c r="Z37" s="238" t="s">
        <v>204</v>
      </c>
      <c r="AA37" s="85">
        <v>0</v>
      </c>
      <c r="AB37" s="88">
        <v>0</v>
      </c>
      <c r="AC37" s="89">
        <f t="shared" si="7"/>
        <v>0</v>
      </c>
      <c r="AD37" s="85">
        <v>0</v>
      </c>
      <c r="AE37" s="86">
        <v>0</v>
      </c>
      <c r="AF37" s="87">
        <f t="shared" si="8"/>
        <v>0</v>
      </c>
      <c r="AG37" s="85">
        <v>0</v>
      </c>
      <c r="AH37" s="86">
        <v>1</v>
      </c>
      <c r="AI37" s="93">
        <f t="shared" si="9"/>
        <v>1</v>
      </c>
      <c r="AJ37" s="90">
        <v>1</v>
      </c>
      <c r="AK37" s="91">
        <v>1</v>
      </c>
      <c r="AL37" s="92">
        <f t="shared" si="10"/>
        <v>2</v>
      </c>
      <c r="AM37" s="85"/>
      <c r="AN37" s="86"/>
      <c r="AO37" s="93"/>
      <c r="AP37" s="94"/>
      <c r="AQ37" s="95"/>
      <c r="AR37" s="96"/>
      <c r="AS37" s="97">
        <f t="shared" si="11"/>
        <v>1</v>
      </c>
      <c r="AT37" s="98">
        <f t="shared" si="12"/>
        <v>2</v>
      </c>
      <c r="AU37" s="96">
        <f t="shared" si="13"/>
        <v>3</v>
      </c>
    </row>
    <row r="38" spans="1:47" x14ac:dyDescent="0.25">
      <c r="A38" s="265" t="s">
        <v>182</v>
      </c>
      <c r="B38" s="226" t="s">
        <v>194</v>
      </c>
      <c r="C38" s="219">
        <v>0</v>
      </c>
      <c r="D38" s="195">
        <v>0</v>
      </c>
      <c r="E38" s="196">
        <f t="shared" si="0"/>
        <v>0</v>
      </c>
      <c r="F38" s="219">
        <v>1</v>
      </c>
      <c r="G38" s="247">
        <v>1</v>
      </c>
      <c r="H38" s="198">
        <f t="shared" si="1"/>
        <v>2</v>
      </c>
      <c r="I38" s="219">
        <v>5</v>
      </c>
      <c r="J38" s="247">
        <v>1</v>
      </c>
      <c r="K38" s="199">
        <f t="shared" si="2"/>
        <v>6</v>
      </c>
      <c r="L38" s="272">
        <v>3</v>
      </c>
      <c r="M38" s="273">
        <v>0</v>
      </c>
      <c r="N38" s="200">
        <f t="shared" si="3"/>
        <v>3</v>
      </c>
      <c r="O38" s="213"/>
      <c r="P38" s="214"/>
      <c r="Q38" s="215"/>
      <c r="R38" s="213"/>
      <c r="S38" s="214"/>
      <c r="T38" s="215"/>
      <c r="U38" s="205">
        <f t="shared" si="4"/>
        <v>9</v>
      </c>
      <c r="V38" s="206">
        <f t="shared" si="5"/>
        <v>2</v>
      </c>
      <c r="W38" s="204">
        <f t="shared" si="6"/>
        <v>11</v>
      </c>
      <c r="X38" s="222"/>
      <c r="Y38" s="237" t="s">
        <v>190</v>
      </c>
      <c r="Z38" s="238" t="s">
        <v>205</v>
      </c>
      <c r="AA38" s="85">
        <v>0</v>
      </c>
      <c r="AB38" s="88">
        <v>0</v>
      </c>
      <c r="AC38" s="89">
        <f t="shared" si="7"/>
        <v>0</v>
      </c>
      <c r="AD38" s="85">
        <v>0</v>
      </c>
      <c r="AE38" s="86">
        <v>1</v>
      </c>
      <c r="AF38" s="87">
        <f t="shared" si="8"/>
        <v>1</v>
      </c>
      <c r="AG38" s="85">
        <v>0</v>
      </c>
      <c r="AH38" s="86">
        <v>5</v>
      </c>
      <c r="AI38" s="93">
        <f t="shared" si="9"/>
        <v>5</v>
      </c>
      <c r="AJ38" s="90">
        <v>0</v>
      </c>
      <c r="AK38" s="91">
        <v>0</v>
      </c>
      <c r="AL38" s="92">
        <f t="shared" si="10"/>
        <v>0</v>
      </c>
      <c r="AM38" s="85"/>
      <c r="AN38" s="86"/>
      <c r="AO38" s="93"/>
      <c r="AP38" s="94"/>
      <c r="AQ38" s="95"/>
      <c r="AR38" s="96"/>
      <c r="AS38" s="97">
        <f t="shared" si="11"/>
        <v>0</v>
      </c>
      <c r="AT38" s="98">
        <f t="shared" si="12"/>
        <v>6</v>
      </c>
      <c r="AU38" s="96">
        <f t="shared" si="13"/>
        <v>6</v>
      </c>
    </row>
    <row r="39" spans="1:47" x14ac:dyDescent="0.25">
      <c r="A39" s="265" t="s">
        <v>182</v>
      </c>
      <c r="B39" s="226" t="s">
        <v>197</v>
      </c>
      <c r="C39" s="219">
        <v>0</v>
      </c>
      <c r="D39" s="195">
        <v>0</v>
      </c>
      <c r="E39" s="196">
        <f t="shared" si="0"/>
        <v>0</v>
      </c>
      <c r="F39" s="219">
        <v>1</v>
      </c>
      <c r="G39" s="247">
        <v>1</v>
      </c>
      <c r="H39" s="198">
        <f t="shared" si="1"/>
        <v>2</v>
      </c>
      <c r="I39" s="219">
        <v>1</v>
      </c>
      <c r="J39" s="247">
        <v>0</v>
      </c>
      <c r="K39" s="199">
        <f t="shared" si="2"/>
        <v>1</v>
      </c>
      <c r="L39" s="272">
        <v>1</v>
      </c>
      <c r="M39" s="273">
        <v>1</v>
      </c>
      <c r="N39" s="200">
        <f t="shared" si="3"/>
        <v>2</v>
      </c>
      <c r="O39" s="213"/>
      <c r="P39" s="214"/>
      <c r="Q39" s="215"/>
      <c r="R39" s="213"/>
      <c r="S39" s="214"/>
      <c r="T39" s="215"/>
      <c r="U39" s="205">
        <f t="shared" si="4"/>
        <v>3</v>
      </c>
      <c r="V39" s="206">
        <f t="shared" si="5"/>
        <v>2</v>
      </c>
      <c r="W39" s="204">
        <f t="shared" si="6"/>
        <v>5</v>
      </c>
      <c r="X39" s="222"/>
      <c r="Y39" s="237" t="s">
        <v>187</v>
      </c>
      <c r="Z39" s="238" t="s">
        <v>163</v>
      </c>
      <c r="AA39" s="85">
        <v>2</v>
      </c>
      <c r="AB39" s="88">
        <v>0</v>
      </c>
      <c r="AC39" s="89">
        <f t="shared" si="7"/>
        <v>2</v>
      </c>
      <c r="AD39" s="85">
        <v>0</v>
      </c>
      <c r="AE39" s="86">
        <v>1</v>
      </c>
      <c r="AF39" s="87">
        <f t="shared" si="8"/>
        <v>1</v>
      </c>
      <c r="AG39" s="85">
        <v>0</v>
      </c>
      <c r="AH39" s="86">
        <v>0</v>
      </c>
      <c r="AI39" s="93">
        <f t="shared" si="9"/>
        <v>0</v>
      </c>
      <c r="AJ39" s="90">
        <v>0</v>
      </c>
      <c r="AK39" s="91">
        <v>1</v>
      </c>
      <c r="AL39" s="92">
        <f t="shared" si="10"/>
        <v>1</v>
      </c>
      <c r="AM39" s="85"/>
      <c r="AN39" s="86"/>
      <c r="AO39" s="93"/>
      <c r="AP39" s="94"/>
      <c r="AQ39" s="95"/>
      <c r="AR39" s="96"/>
      <c r="AS39" s="97">
        <f t="shared" si="11"/>
        <v>2</v>
      </c>
      <c r="AT39" s="98">
        <f t="shared" si="12"/>
        <v>2</v>
      </c>
      <c r="AU39" s="96">
        <f t="shared" si="13"/>
        <v>4</v>
      </c>
    </row>
    <row r="40" spans="1:47" x14ac:dyDescent="0.25">
      <c r="A40" s="234" t="s">
        <v>187</v>
      </c>
      <c r="B40" s="226" t="s">
        <v>168</v>
      </c>
      <c r="C40" s="219">
        <v>2</v>
      </c>
      <c r="D40" s="195">
        <v>1</v>
      </c>
      <c r="E40" s="196">
        <f t="shared" si="0"/>
        <v>3</v>
      </c>
      <c r="F40" s="219">
        <v>1</v>
      </c>
      <c r="G40" s="247">
        <v>2</v>
      </c>
      <c r="H40" s="198">
        <f t="shared" si="1"/>
        <v>3</v>
      </c>
      <c r="I40" s="219">
        <v>2</v>
      </c>
      <c r="J40" s="247">
        <v>1</v>
      </c>
      <c r="K40" s="199">
        <f t="shared" si="2"/>
        <v>3</v>
      </c>
      <c r="L40" s="272">
        <v>1</v>
      </c>
      <c r="M40" s="273">
        <v>0</v>
      </c>
      <c r="N40" s="200">
        <f t="shared" si="3"/>
        <v>1</v>
      </c>
      <c r="O40" s="213"/>
      <c r="P40" s="214"/>
      <c r="Q40" s="215"/>
      <c r="R40" s="213"/>
      <c r="S40" s="214"/>
      <c r="T40" s="215"/>
      <c r="U40" s="205">
        <f t="shared" si="4"/>
        <v>6</v>
      </c>
      <c r="V40" s="206">
        <f t="shared" si="5"/>
        <v>4</v>
      </c>
      <c r="W40" s="204">
        <f t="shared" si="6"/>
        <v>10</v>
      </c>
      <c r="X40" s="222"/>
      <c r="Y40" s="237" t="s">
        <v>187</v>
      </c>
      <c r="Z40" s="238" t="s">
        <v>164</v>
      </c>
      <c r="AA40" s="85">
        <v>1</v>
      </c>
      <c r="AB40" s="88">
        <v>1</v>
      </c>
      <c r="AC40" s="89">
        <f t="shared" si="7"/>
        <v>2</v>
      </c>
      <c r="AD40" s="85">
        <v>1</v>
      </c>
      <c r="AE40" s="86">
        <v>1</v>
      </c>
      <c r="AF40" s="87">
        <f t="shared" si="8"/>
        <v>2</v>
      </c>
      <c r="AG40" s="85">
        <v>1</v>
      </c>
      <c r="AH40" s="86">
        <v>0</v>
      </c>
      <c r="AI40" s="93">
        <f t="shared" si="9"/>
        <v>1</v>
      </c>
      <c r="AJ40" s="90">
        <v>0</v>
      </c>
      <c r="AK40" s="91">
        <v>0</v>
      </c>
      <c r="AL40" s="92">
        <f t="shared" si="10"/>
        <v>0</v>
      </c>
      <c r="AM40" s="85"/>
      <c r="AN40" s="86"/>
      <c r="AO40" s="93"/>
      <c r="AP40" s="94"/>
      <c r="AQ40" s="95"/>
      <c r="AR40" s="96"/>
      <c r="AS40" s="97">
        <f t="shared" si="11"/>
        <v>3</v>
      </c>
      <c r="AT40" s="98">
        <f t="shared" si="12"/>
        <v>2</v>
      </c>
      <c r="AU40" s="96">
        <f t="shared" si="13"/>
        <v>5</v>
      </c>
    </row>
    <row r="41" spans="1:47" x14ac:dyDescent="0.25">
      <c r="A41" s="234" t="s">
        <v>187</v>
      </c>
      <c r="B41" s="226" t="s">
        <v>169</v>
      </c>
      <c r="C41" s="219">
        <v>2</v>
      </c>
      <c r="D41" s="195">
        <v>0</v>
      </c>
      <c r="E41" s="196">
        <f t="shared" si="0"/>
        <v>2</v>
      </c>
      <c r="F41" s="219">
        <v>0</v>
      </c>
      <c r="G41" s="247">
        <v>0</v>
      </c>
      <c r="H41" s="198">
        <f t="shared" si="1"/>
        <v>0</v>
      </c>
      <c r="I41" s="219">
        <v>1</v>
      </c>
      <c r="J41" s="247">
        <v>0</v>
      </c>
      <c r="K41" s="199">
        <f t="shared" si="2"/>
        <v>1</v>
      </c>
      <c r="L41" s="272">
        <v>0</v>
      </c>
      <c r="M41" s="273">
        <v>0</v>
      </c>
      <c r="N41" s="200">
        <f t="shared" si="3"/>
        <v>0</v>
      </c>
      <c r="O41" s="213"/>
      <c r="P41" s="214"/>
      <c r="Q41" s="215"/>
      <c r="R41" s="213"/>
      <c r="S41" s="214"/>
      <c r="T41" s="215"/>
      <c r="U41" s="205">
        <f t="shared" si="4"/>
        <v>3</v>
      </c>
      <c r="V41" s="206">
        <f t="shared" si="5"/>
        <v>0</v>
      </c>
      <c r="W41" s="204">
        <f t="shared" si="6"/>
        <v>3</v>
      </c>
      <c r="X41" s="222"/>
      <c r="Y41" s="237" t="s">
        <v>190</v>
      </c>
      <c r="Z41" s="238" t="s">
        <v>165</v>
      </c>
      <c r="AA41" s="85">
        <v>10</v>
      </c>
      <c r="AB41" s="88">
        <v>1</v>
      </c>
      <c r="AC41" s="89">
        <f t="shared" si="7"/>
        <v>11</v>
      </c>
      <c r="AD41" s="85">
        <v>10</v>
      </c>
      <c r="AE41" s="86">
        <v>3</v>
      </c>
      <c r="AF41" s="87">
        <f t="shared" si="8"/>
        <v>13</v>
      </c>
      <c r="AG41" s="85">
        <v>8</v>
      </c>
      <c r="AH41" s="86">
        <v>4</v>
      </c>
      <c r="AI41" s="93">
        <f t="shared" si="9"/>
        <v>12</v>
      </c>
      <c r="AJ41" s="90">
        <v>9</v>
      </c>
      <c r="AK41" s="91">
        <v>3</v>
      </c>
      <c r="AL41" s="92">
        <f t="shared" si="10"/>
        <v>12</v>
      </c>
      <c r="AM41" s="85"/>
      <c r="AN41" s="86"/>
      <c r="AO41" s="93"/>
      <c r="AP41" s="94"/>
      <c r="AQ41" s="95"/>
      <c r="AR41" s="96"/>
      <c r="AS41" s="97">
        <f t="shared" si="11"/>
        <v>37</v>
      </c>
      <c r="AT41" s="98">
        <f t="shared" si="12"/>
        <v>11</v>
      </c>
      <c r="AU41" s="96">
        <f t="shared" si="13"/>
        <v>48</v>
      </c>
    </row>
    <row r="42" spans="1:47" x14ac:dyDescent="0.25">
      <c r="A42" s="234" t="s">
        <v>187</v>
      </c>
      <c r="B42" s="226" t="s">
        <v>206</v>
      </c>
      <c r="C42" s="219">
        <v>0</v>
      </c>
      <c r="D42" s="195">
        <v>0</v>
      </c>
      <c r="E42" s="196">
        <f t="shared" si="0"/>
        <v>0</v>
      </c>
      <c r="F42" s="219">
        <v>0</v>
      </c>
      <c r="G42" s="247">
        <v>0</v>
      </c>
      <c r="H42" s="198">
        <f t="shared" si="1"/>
        <v>0</v>
      </c>
      <c r="I42" s="219">
        <v>0</v>
      </c>
      <c r="J42" s="247">
        <v>2</v>
      </c>
      <c r="K42" s="199">
        <f t="shared" si="2"/>
        <v>2</v>
      </c>
      <c r="L42" s="272">
        <v>0</v>
      </c>
      <c r="M42" s="273">
        <v>0</v>
      </c>
      <c r="N42" s="200">
        <f t="shared" si="3"/>
        <v>0</v>
      </c>
      <c r="O42" s="213"/>
      <c r="P42" s="214"/>
      <c r="Q42" s="215"/>
      <c r="R42" s="213"/>
      <c r="S42" s="214"/>
      <c r="T42" s="215"/>
      <c r="U42" s="205">
        <f t="shared" si="4"/>
        <v>0</v>
      </c>
      <c r="V42" s="206">
        <f t="shared" si="5"/>
        <v>2</v>
      </c>
      <c r="W42" s="204">
        <f t="shared" si="6"/>
        <v>2</v>
      </c>
      <c r="X42" s="222"/>
      <c r="Y42" s="237" t="s">
        <v>187</v>
      </c>
      <c r="Z42" s="238" t="s">
        <v>214</v>
      </c>
      <c r="AA42" s="85">
        <v>0</v>
      </c>
      <c r="AB42" s="88">
        <v>0</v>
      </c>
      <c r="AC42" s="89">
        <f t="shared" si="7"/>
        <v>0</v>
      </c>
      <c r="AD42" s="85">
        <v>0</v>
      </c>
      <c r="AE42" s="86">
        <v>1</v>
      </c>
      <c r="AF42" s="87">
        <f t="shared" si="8"/>
        <v>1</v>
      </c>
      <c r="AG42" s="85">
        <v>0</v>
      </c>
      <c r="AH42" s="86">
        <v>0</v>
      </c>
      <c r="AI42" s="93">
        <f t="shared" si="9"/>
        <v>0</v>
      </c>
      <c r="AJ42" s="90">
        <v>0</v>
      </c>
      <c r="AK42" s="91">
        <v>0</v>
      </c>
      <c r="AL42" s="92">
        <f t="shared" si="10"/>
        <v>0</v>
      </c>
      <c r="AM42" s="85"/>
      <c r="AN42" s="86"/>
      <c r="AO42" s="93"/>
      <c r="AP42" s="94"/>
      <c r="AQ42" s="95"/>
      <c r="AR42" s="96"/>
      <c r="AS42" s="97">
        <f t="shared" si="11"/>
        <v>0</v>
      </c>
      <c r="AT42" s="98">
        <f t="shared" si="12"/>
        <v>1</v>
      </c>
      <c r="AU42" s="96">
        <f t="shared" si="13"/>
        <v>1</v>
      </c>
    </row>
    <row r="43" spans="1:47" x14ac:dyDescent="0.25">
      <c r="A43" s="234" t="s">
        <v>185</v>
      </c>
      <c r="B43" s="226" t="s">
        <v>170</v>
      </c>
      <c r="C43" s="219">
        <v>1</v>
      </c>
      <c r="D43" s="195">
        <v>0</v>
      </c>
      <c r="E43" s="196">
        <f t="shared" si="0"/>
        <v>1</v>
      </c>
      <c r="F43" s="219">
        <v>0</v>
      </c>
      <c r="G43" s="247">
        <v>1</v>
      </c>
      <c r="H43" s="198">
        <f t="shared" si="1"/>
        <v>1</v>
      </c>
      <c r="I43" s="219">
        <v>5</v>
      </c>
      <c r="J43" s="247">
        <v>1</v>
      </c>
      <c r="K43" s="199">
        <f t="shared" si="2"/>
        <v>6</v>
      </c>
      <c r="L43" s="272">
        <v>3</v>
      </c>
      <c r="M43" s="273">
        <v>1</v>
      </c>
      <c r="N43" s="200">
        <f t="shared" si="3"/>
        <v>4</v>
      </c>
      <c r="O43" s="213"/>
      <c r="P43" s="214"/>
      <c r="Q43" s="215"/>
      <c r="R43" s="213"/>
      <c r="S43" s="214"/>
      <c r="T43" s="215"/>
      <c r="U43" s="205">
        <f t="shared" si="4"/>
        <v>9</v>
      </c>
      <c r="V43" s="206">
        <f t="shared" si="5"/>
        <v>3</v>
      </c>
      <c r="W43" s="204">
        <f t="shared" si="6"/>
        <v>12</v>
      </c>
      <c r="X43" s="222"/>
      <c r="Y43" s="237" t="s">
        <v>188</v>
      </c>
      <c r="Z43" s="238" t="s">
        <v>166</v>
      </c>
      <c r="AA43" s="85">
        <v>1</v>
      </c>
      <c r="AB43" s="88">
        <v>4</v>
      </c>
      <c r="AC43" s="89">
        <f t="shared" si="7"/>
        <v>5</v>
      </c>
      <c r="AD43" s="85">
        <v>4</v>
      </c>
      <c r="AE43" s="86">
        <v>1</v>
      </c>
      <c r="AF43" s="87">
        <f t="shared" si="8"/>
        <v>5</v>
      </c>
      <c r="AG43" s="85">
        <v>3</v>
      </c>
      <c r="AH43" s="86">
        <v>4</v>
      </c>
      <c r="AI43" s="93">
        <f t="shared" si="9"/>
        <v>7</v>
      </c>
      <c r="AJ43" s="90">
        <v>1</v>
      </c>
      <c r="AK43" s="91">
        <v>0</v>
      </c>
      <c r="AL43" s="92">
        <f t="shared" si="10"/>
        <v>1</v>
      </c>
      <c r="AM43" s="85"/>
      <c r="AN43" s="86"/>
      <c r="AO43" s="93"/>
      <c r="AP43" s="94"/>
      <c r="AQ43" s="95"/>
      <c r="AR43" s="96"/>
      <c r="AS43" s="97">
        <f t="shared" si="11"/>
        <v>9</v>
      </c>
      <c r="AT43" s="98">
        <f t="shared" si="12"/>
        <v>9</v>
      </c>
      <c r="AU43" s="96">
        <f t="shared" si="13"/>
        <v>18</v>
      </c>
    </row>
    <row r="44" spans="1:47" x14ac:dyDescent="0.25">
      <c r="A44" s="234" t="s">
        <v>223</v>
      </c>
      <c r="B44" s="226" t="s">
        <v>208</v>
      </c>
      <c r="C44" s="244">
        <v>0</v>
      </c>
      <c r="D44" s="195">
        <v>0</v>
      </c>
      <c r="E44" s="196">
        <f t="shared" si="0"/>
        <v>0</v>
      </c>
      <c r="F44" s="219">
        <v>0</v>
      </c>
      <c r="G44" s="247">
        <v>0</v>
      </c>
      <c r="H44" s="198">
        <f t="shared" si="1"/>
        <v>0</v>
      </c>
      <c r="I44" s="219">
        <v>0</v>
      </c>
      <c r="J44" s="247">
        <v>0</v>
      </c>
      <c r="K44" s="199">
        <f t="shared" si="2"/>
        <v>0</v>
      </c>
      <c r="L44" s="272">
        <v>1</v>
      </c>
      <c r="M44" s="273">
        <v>0</v>
      </c>
      <c r="N44" s="200">
        <f t="shared" si="3"/>
        <v>1</v>
      </c>
      <c r="O44" s="213"/>
      <c r="P44" s="214"/>
      <c r="Q44" s="215"/>
      <c r="R44" s="213"/>
      <c r="S44" s="214"/>
      <c r="T44" s="215"/>
      <c r="U44" s="205">
        <f t="shared" si="4"/>
        <v>1</v>
      </c>
      <c r="V44" s="206">
        <f t="shared" si="5"/>
        <v>0</v>
      </c>
      <c r="W44" s="204">
        <f t="shared" si="6"/>
        <v>1</v>
      </c>
      <c r="X44" s="222"/>
      <c r="Y44" s="237" t="s">
        <v>187</v>
      </c>
      <c r="Z44" s="238" t="s">
        <v>215</v>
      </c>
      <c r="AA44" s="85">
        <v>0</v>
      </c>
      <c r="AB44" s="88">
        <v>0</v>
      </c>
      <c r="AC44" s="89">
        <f t="shared" si="7"/>
        <v>0</v>
      </c>
      <c r="AD44" s="85">
        <v>1</v>
      </c>
      <c r="AE44" s="86">
        <v>0</v>
      </c>
      <c r="AF44" s="87">
        <f t="shared" si="8"/>
        <v>1</v>
      </c>
      <c r="AG44" s="85">
        <v>0</v>
      </c>
      <c r="AH44" s="86">
        <v>0</v>
      </c>
      <c r="AI44" s="93">
        <f t="shared" si="9"/>
        <v>0</v>
      </c>
      <c r="AJ44" s="90">
        <v>0</v>
      </c>
      <c r="AK44" s="91">
        <v>0</v>
      </c>
      <c r="AL44" s="92">
        <f t="shared" si="10"/>
        <v>0</v>
      </c>
      <c r="AM44" s="85"/>
      <c r="AN44" s="86"/>
      <c r="AO44" s="93"/>
      <c r="AP44" s="94"/>
      <c r="AQ44" s="95"/>
      <c r="AR44" s="96"/>
      <c r="AS44" s="97">
        <f t="shared" si="11"/>
        <v>1</v>
      </c>
      <c r="AT44" s="98">
        <f t="shared" si="12"/>
        <v>0</v>
      </c>
      <c r="AU44" s="96">
        <f t="shared" si="13"/>
        <v>1</v>
      </c>
    </row>
    <row r="45" spans="1:47" x14ac:dyDescent="0.25">
      <c r="A45" s="234" t="s">
        <v>185</v>
      </c>
      <c r="B45" s="226" t="s">
        <v>212</v>
      </c>
      <c r="C45" s="244">
        <v>0</v>
      </c>
      <c r="D45" s="195">
        <v>0</v>
      </c>
      <c r="E45" s="196">
        <f t="shared" si="0"/>
        <v>0</v>
      </c>
      <c r="F45" s="219">
        <v>1</v>
      </c>
      <c r="G45" s="247">
        <v>0</v>
      </c>
      <c r="H45" s="198">
        <f t="shared" si="1"/>
        <v>1</v>
      </c>
      <c r="I45" s="219">
        <v>0</v>
      </c>
      <c r="J45" s="247">
        <v>0</v>
      </c>
      <c r="K45" s="199">
        <f t="shared" si="2"/>
        <v>0</v>
      </c>
      <c r="L45" s="272">
        <v>0</v>
      </c>
      <c r="M45" s="273">
        <v>0</v>
      </c>
      <c r="N45" s="200">
        <f t="shared" si="3"/>
        <v>0</v>
      </c>
      <c r="O45" s="213"/>
      <c r="P45" s="214"/>
      <c r="Q45" s="215"/>
      <c r="R45" s="213"/>
      <c r="S45" s="214"/>
      <c r="T45" s="215"/>
      <c r="U45" s="205">
        <f t="shared" si="4"/>
        <v>1</v>
      </c>
      <c r="V45" s="206">
        <f t="shared" si="5"/>
        <v>0</v>
      </c>
      <c r="W45" s="204">
        <f t="shared" si="6"/>
        <v>1</v>
      </c>
      <c r="Y45" s="237" t="s">
        <v>188</v>
      </c>
      <c r="Z45" s="238" t="s">
        <v>167</v>
      </c>
      <c r="AA45" s="85">
        <v>2</v>
      </c>
      <c r="AB45" s="88">
        <v>2</v>
      </c>
      <c r="AC45" s="89">
        <f t="shared" si="7"/>
        <v>4</v>
      </c>
      <c r="AD45" s="85">
        <v>1</v>
      </c>
      <c r="AE45" s="86">
        <v>1</v>
      </c>
      <c r="AF45" s="87">
        <f t="shared" si="8"/>
        <v>2</v>
      </c>
      <c r="AG45" s="85">
        <v>0</v>
      </c>
      <c r="AH45" s="86">
        <v>5</v>
      </c>
      <c r="AI45" s="93">
        <f t="shared" si="9"/>
        <v>5</v>
      </c>
      <c r="AJ45" s="90">
        <v>2</v>
      </c>
      <c r="AK45" s="91">
        <v>1</v>
      </c>
      <c r="AL45" s="92">
        <f t="shared" si="10"/>
        <v>3</v>
      </c>
      <c r="AM45" s="85"/>
      <c r="AN45" s="86"/>
      <c r="AO45" s="93"/>
      <c r="AP45" s="94"/>
      <c r="AQ45" s="95"/>
      <c r="AR45" s="96"/>
      <c r="AS45" s="97">
        <f t="shared" si="11"/>
        <v>5</v>
      </c>
      <c r="AT45" s="98">
        <f t="shared" si="12"/>
        <v>9</v>
      </c>
      <c r="AU45" s="96">
        <f t="shared" si="13"/>
        <v>14</v>
      </c>
    </row>
    <row r="46" spans="1:47" x14ac:dyDescent="0.25">
      <c r="A46" s="265" t="s">
        <v>187</v>
      </c>
      <c r="B46" s="226" t="s">
        <v>198</v>
      </c>
      <c r="C46" s="244">
        <v>0</v>
      </c>
      <c r="D46" s="245">
        <v>0</v>
      </c>
      <c r="E46" s="196">
        <f t="shared" si="0"/>
        <v>0</v>
      </c>
      <c r="F46" s="219">
        <v>0</v>
      </c>
      <c r="G46" s="247">
        <v>0</v>
      </c>
      <c r="H46" s="198">
        <f t="shared" si="1"/>
        <v>0</v>
      </c>
      <c r="I46" s="219">
        <v>1</v>
      </c>
      <c r="J46" s="247">
        <v>0</v>
      </c>
      <c r="K46" s="199">
        <f t="shared" si="2"/>
        <v>1</v>
      </c>
      <c r="L46" s="272">
        <v>0</v>
      </c>
      <c r="M46" s="273">
        <v>0</v>
      </c>
      <c r="N46" s="200">
        <f t="shared" si="3"/>
        <v>0</v>
      </c>
      <c r="O46" s="213"/>
      <c r="P46" s="214"/>
      <c r="Q46" s="215"/>
      <c r="R46" s="213"/>
      <c r="S46" s="214"/>
      <c r="T46" s="215"/>
      <c r="U46" s="205">
        <f t="shared" si="4"/>
        <v>1</v>
      </c>
      <c r="V46" s="206">
        <f t="shared" si="5"/>
        <v>0</v>
      </c>
      <c r="W46" s="204">
        <f t="shared" si="6"/>
        <v>1</v>
      </c>
      <c r="Y46" s="237" t="s">
        <v>183</v>
      </c>
      <c r="Z46" s="238" t="s">
        <v>194</v>
      </c>
      <c r="AA46" s="85">
        <v>2</v>
      </c>
      <c r="AB46" s="88">
        <v>1</v>
      </c>
      <c r="AC46" s="89">
        <f t="shared" si="7"/>
        <v>3</v>
      </c>
      <c r="AD46" s="85">
        <v>3</v>
      </c>
      <c r="AE46" s="86">
        <v>1</v>
      </c>
      <c r="AF46" s="87">
        <f t="shared" si="8"/>
        <v>4</v>
      </c>
      <c r="AG46" s="85">
        <v>2</v>
      </c>
      <c r="AH46" s="86">
        <v>3</v>
      </c>
      <c r="AI46" s="93">
        <f t="shared" si="9"/>
        <v>5</v>
      </c>
      <c r="AJ46" s="90">
        <v>3</v>
      </c>
      <c r="AK46" s="91">
        <v>0</v>
      </c>
      <c r="AL46" s="92">
        <f t="shared" si="10"/>
        <v>3</v>
      </c>
      <c r="AM46" s="85"/>
      <c r="AN46" s="86"/>
      <c r="AO46" s="93"/>
      <c r="AP46" s="94"/>
      <c r="AQ46" s="95"/>
      <c r="AR46" s="96"/>
      <c r="AS46" s="97">
        <f t="shared" si="11"/>
        <v>10</v>
      </c>
      <c r="AT46" s="98">
        <f t="shared" si="12"/>
        <v>5</v>
      </c>
      <c r="AU46" s="96">
        <f t="shared" si="13"/>
        <v>15</v>
      </c>
    </row>
    <row r="47" spans="1:47" x14ac:dyDescent="0.25">
      <c r="A47" s="234" t="s">
        <v>188</v>
      </c>
      <c r="B47" s="226" t="s">
        <v>171</v>
      </c>
      <c r="C47" s="219">
        <v>4</v>
      </c>
      <c r="D47" s="195">
        <v>0</v>
      </c>
      <c r="E47" s="196">
        <f t="shared" si="0"/>
        <v>4</v>
      </c>
      <c r="F47" s="219">
        <v>0</v>
      </c>
      <c r="G47" s="247">
        <v>0</v>
      </c>
      <c r="H47" s="198">
        <f t="shared" si="1"/>
        <v>0</v>
      </c>
      <c r="I47" s="219">
        <v>0</v>
      </c>
      <c r="J47" s="247">
        <v>0</v>
      </c>
      <c r="K47" s="199">
        <f t="shared" si="2"/>
        <v>0</v>
      </c>
      <c r="L47" s="272">
        <v>0</v>
      </c>
      <c r="M47" s="273">
        <v>0</v>
      </c>
      <c r="N47" s="200">
        <f t="shared" si="3"/>
        <v>0</v>
      </c>
      <c r="O47" s="213"/>
      <c r="P47" s="214"/>
      <c r="Q47" s="215"/>
      <c r="R47" s="213"/>
      <c r="S47" s="214"/>
      <c r="T47" s="215"/>
      <c r="U47" s="205">
        <f t="shared" si="4"/>
        <v>4</v>
      </c>
      <c r="V47" s="206">
        <f t="shared" si="5"/>
        <v>0</v>
      </c>
      <c r="W47" s="204">
        <f t="shared" si="6"/>
        <v>4</v>
      </c>
      <c r="Y47" s="237" t="s">
        <v>182</v>
      </c>
      <c r="Z47" s="238" t="s">
        <v>197</v>
      </c>
      <c r="AA47" s="85">
        <v>0</v>
      </c>
      <c r="AB47" s="88">
        <v>0</v>
      </c>
      <c r="AC47" s="89">
        <f t="shared" si="7"/>
        <v>0</v>
      </c>
      <c r="AD47" s="85">
        <v>1</v>
      </c>
      <c r="AE47" s="86">
        <v>1</v>
      </c>
      <c r="AF47" s="87">
        <f t="shared" si="8"/>
        <v>2</v>
      </c>
      <c r="AG47" s="85">
        <v>0</v>
      </c>
      <c r="AH47" s="86">
        <v>0</v>
      </c>
      <c r="AI47" s="93">
        <f t="shared" si="9"/>
        <v>0</v>
      </c>
      <c r="AJ47" s="90">
        <v>1</v>
      </c>
      <c r="AK47" s="91">
        <v>0</v>
      </c>
      <c r="AL47" s="92">
        <f t="shared" si="10"/>
        <v>1</v>
      </c>
      <c r="AM47" s="85"/>
      <c r="AN47" s="86"/>
      <c r="AO47" s="93"/>
      <c r="AP47" s="94"/>
      <c r="AQ47" s="95"/>
      <c r="AR47" s="96"/>
      <c r="AS47" s="97">
        <f t="shared" si="11"/>
        <v>2</v>
      </c>
      <c r="AT47" s="98">
        <f t="shared" si="12"/>
        <v>1</v>
      </c>
      <c r="AU47" s="96">
        <f t="shared" si="13"/>
        <v>3</v>
      </c>
    </row>
    <row r="48" spans="1:47" s="35" customFormat="1" x14ac:dyDescent="0.25">
      <c r="A48" s="230" t="s">
        <v>182</v>
      </c>
      <c r="B48" s="226" t="s">
        <v>172</v>
      </c>
      <c r="C48" s="219">
        <v>12</v>
      </c>
      <c r="D48" s="195">
        <v>6</v>
      </c>
      <c r="E48" s="196">
        <f t="shared" si="0"/>
        <v>18</v>
      </c>
      <c r="F48" s="219">
        <v>23</v>
      </c>
      <c r="G48" s="247">
        <v>15</v>
      </c>
      <c r="H48" s="198">
        <f t="shared" si="1"/>
        <v>38</v>
      </c>
      <c r="I48" s="219">
        <v>14</v>
      </c>
      <c r="J48" s="247">
        <v>12</v>
      </c>
      <c r="K48" s="199">
        <f t="shared" si="2"/>
        <v>26</v>
      </c>
      <c r="L48" s="272">
        <v>11</v>
      </c>
      <c r="M48" s="273">
        <v>1</v>
      </c>
      <c r="N48" s="200">
        <f t="shared" si="3"/>
        <v>12</v>
      </c>
      <c r="O48" s="213"/>
      <c r="P48" s="214"/>
      <c r="Q48" s="215"/>
      <c r="R48" s="213"/>
      <c r="S48" s="214"/>
      <c r="T48" s="215"/>
      <c r="U48" s="205">
        <f t="shared" si="4"/>
        <v>60</v>
      </c>
      <c r="V48" s="206">
        <f t="shared" si="5"/>
        <v>34</v>
      </c>
      <c r="W48" s="204">
        <f t="shared" si="6"/>
        <v>94</v>
      </c>
      <c r="Y48" s="237" t="s">
        <v>187</v>
      </c>
      <c r="Z48" s="238" t="s">
        <v>168</v>
      </c>
      <c r="AA48" s="85">
        <v>2</v>
      </c>
      <c r="AB48" s="88">
        <v>1</v>
      </c>
      <c r="AC48" s="89">
        <f t="shared" si="7"/>
        <v>3</v>
      </c>
      <c r="AD48" s="85">
        <v>0</v>
      </c>
      <c r="AE48" s="86">
        <v>2</v>
      </c>
      <c r="AF48" s="87">
        <f t="shared" si="8"/>
        <v>2</v>
      </c>
      <c r="AG48" s="85">
        <v>4</v>
      </c>
      <c r="AH48" s="86">
        <v>1</v>
      </c>
      <c r="AI48" s="93">
        <f t="shared" si="9"/>
        <v>5</v>
      </c>
      <c r="AJ48" s="90">
        <v>1</v>
      </c>
      <c r="AK48" s="91">
        <v>0</v>
      </c>
      <c r="AL48" s="92">
        <f t="shared" si="10"/>
        <v>1</v>
      </c>
      <c r="AM48" s="85"/>
      <c r="AN48" s="86"/>
      <c r="AO48" s="93"/>
      <c r="AP48" s="94"/>
      <c r="AQ48" s="95"/>
      <c r="AR48" s="96"/>
      <c r="AS48" s="97">
        <f t="shared" si="11"/>
        <v>7</v>
      </c>
      <c r="AT48" s="98">
        <f t="shared" si="12"/>
        <v>4</v>
      </c>
      <c r="AU48" s="96">
        <f t="shared" si="13"/>
        <v>11</v>
      </c>
    </row>
    <row r="49" spans="1:47" x14ac:dyDescent="0.25">
      <c r="A49" s="230" t="s">
        <v>184</v>
      </c>
      <c r="B49" s="226" t="s">
        <v>173</v>
      </c>
      <c r="C49" s="219">
        <v>12</v>
      </c>
      <c r="D49" s="195">
        <v>2</v>
      </c>
      <c r="E49" s="196">
        <f t="shared" si="0"/>
        <v>14</v>
      </c>
      <c r="F49" s="219">
        <v>24</v>
      </c>
      <c r="G49" s="247">
        <v>11</v>
      </c>
      <c r="H49" s="198">
        <f t="shared" si="1"/>
        <v>35</v>
      </c>
      <c r="I49" s="219">
        <v>15</v>
      </c>
      <c r="J49" s="247">
        <v>11</v>
      </c>
      <c r="K49" s="199">
        <f t="shared" si="2"/>
        <v>26</v>
      </c>
      <c r="L49" s="272">
        <v>15</v>
      </c>
      <c r="M49" s="273">
        <v>12</v>
      </c>
      <c r="N49" s="200">
        <f t="shared" si="3"/>
        <v>27</v>
      </c>
      <c r="O49" s="213"/>
      <c r="P49" s="214"/>
      <c r="Q49" s="215"/>
      <c r="R49" s="213"/>
      <c r="S49" s="214"/>
      <c r="T49" s="215"/>
      <c r="U49" s="205">
        <f t="shared" si="4"/>
        <v>66</v>
      </c>
      <c r="V49" s="206">
        <f t="shared" si="5"/>
        <v>36</v>
      </c>
      <c r="W49" s="204">
        <f t="shared" si="6"/>
        <v>102</v>
      </c>
      <c r="Y49" s="237" t="s">
        <v>187</v>
      </c>
      <c r="Z49" s="238" t="s">
        <v>206</v>
      </c>
      <c r="AA49" s="85">
        <v>0</v>
      </c>
      <c r="AB49" s="88">
        <v>0</v>
      </c>
      <c r="AC49" s="89">
        <f t="shared" si="7"/>
        <v>0</v>
      </c>
      <c r="AD49" s="85">
        <v>0</v>
      </c>
      <c r="AE49" s="86">
        <v>0</v>
      </c>
      <c r="AF49" s="87">
        <f t="shared" si="8"/>
        <v>0</v>
      </c>
      <c r="AG49" s="85">
        <v>0</v>
      </c>
      <c r="AH49" s="86">
        <v>2</v>
      </c>
      <c r="AI49" s="93">
        <f t="shared" si="9"/>
        <v>2</v>
      </c>
      <c r="AJ49" s="90">
        <v>0</v>
      </c>
      <c r="AK49" s="91">
        <v>0</v>
      </c>
      <c r="AL49" s="92">
        <f t="shared" si="10"/>
        <v>0</v>
      </c>
      <c r="AM49" s="85"/>
      <c r="AN49" s="86"/>
      <c r="AO49" s="93"/>
      <c r="AP49" s="94"/>
      <c r="AQ49" s="95"/>
      <c r="AR49" s="96"/>
      <c r="AS49" s="97">
        <f t="shared" si="11"/>
        <v>0</v>
      </c>
      <c r="AT49" s="98">
        <f t="shared" si="12"/>
        <v>2</v>
      </c>
      <c r="AU49" s="96">
        <f t="shared" si="13"/>
        <v>2</v>
      </c>
    </row>
    <row r="50" spans="1:47" x14ac:dyDescent="0.25">
      <c r="A50" s="235" t="s">
        <v>223</v>
      </c>
      <c r="B50" s="226" t="s">
        <v>218</v>
      </c>
      <c r="C50" s="219">
        <v>0</v>
      </c>
      <c r="D50" s="195">
        <v>0</v>
      </c>
      <c r="E50" s="196">
        <f t="shared" si="0"/>
        <v>0</v>
      </c>
      <c r="F50" s="219">
        <v>0</v>
      </c>
      <c r="G50" s="247">
        <v>0</v>
      </c>
      <c r="H50" s="198">
        <v>0</v>
      </c>
      <c r="I50" s="219">
        <v>0</v>
      </c>
      <c r="J50" s="247">
        <v>0</v>
      </c>
      <c r="K50" s="199">
        <f t="shared" si="2"/>
        <v>0</v>
      </c>
      <c r="L50" s="272">
        <v>1</v>
      </c>
      <c r="M50" s="273">
        <v>1</v>
      </c>
      <c r="N50" s="200">
        <f t="shared" si="3"/>
        <v>2</v>
      </c>
      <c r="O50" s="213"/>
      <c r="P50" s="214"/>
      <c r="Q50" s="215"/>
      <c r="R50" s="213"/>
      <c r="S50" s="214"/>
      <c r="T50" s="215"/>
      <c r="U50" s="205">
        <f t="shared" si="4"/>
        <v>1</v>
      </c>
      <c r="V50" s="206">
        <f t="shared" si="5"/>
        <v>1</v>
      </c>
      <c r="W50" s="204">
        <f t="shared" si="6"/>
        <v>2</v>
      </c>
      <c r="Y50" s="237" t="s">
        <v>187</v>
      </c>
      <c r="Z50" s="238" t="s">
        <v>169</v>
      </c>
      <c r="AA50" s="85">
        <v>2</v>
      </c>
      <c r="AB50" s="88">
        <v>0</v>
      </c>
      <c r="AC50" s="89">
        <f t="shared" si="7"/>
        <v>2</v>
      </c>
      <c r="AD50" s="85">
        <v>0</v>
      </c>
      <c r="AE50" s="86">
        <v>0</v>
      </c>
      <c r="AF50" s="87">
        <f t="shared" si="8"/>
        <v>0</v>
      </c>
      <c r="AG50" s="85">
        <v>1</v>
      </c>
      <c r="AH50" s="86">
        <v>0</v>
      </c>
      <c r="AI50" s="93">
        <f t="shared" si="9"/>
        <v>1</v>
      </c>
      <c r="AJ50" s="90">
        <v>0</v>
      </c>
      <c r="AK50" s="91">
        <v>0</v>
      </c>
      <c r="AL50" s="92">
        <f t="shared" si="10"/>
        <v>0</v>
      </c>
      <c r="AM50" s="85"/>
      <c r="AN50" s="86"/>
      <c r="AO50" s="93"/>
      <c r="AP50" s="94"/>
      <c r="AQ50" s="95"/>
      <c r="AR50" s="96"/>
      <c r="AS50" s="97">
        <f t="shared" si="11"/>
        <v>3</v>
      </c>
      <c r="AT50" s="98">
        <f t="shared" si="12"/>
        <v>0</v>
      </c>
      <c r="AU50" s="96">
        <f t="shared" si="13"/>
        <v>3</v>
      </c>
    </row>
    <row r="51" spans="1:47" x14ac:dyDescent="0.25">
      <c r="A51" s="235" t="s">
        <v>185</v>
      </c>
      <c r="B51" s="226" t="s">
        <v>192</v>
      </c>
      <c r="C51" s="219">
        <v>0</v>
      </c>
      <c r="D51" s="195">
        <v>1</v>
      </c>
      <c r="E51" s="196">
        <f t="shared" si="0"/>
        <v>1</v>
      </c>
      <c r="F51" s="219">
        <v>0</v>
      </c>
      <c r="G51" s="247">
        <v>0</v>
      </c>
      <c r="H51" s="198">
        <f t="shared" si="1"/>
        <v>0</v>
      </c>
      <c r="I51" s="219">
        <v>0</v>
      </c>
      <c r="J51" s="247">
        <v>0</v>
      </c>
      <c r="K51" s="199">
        <f t="shared" si="2"/>
        <v>0</v>
      </c>
      <c r="L51" s="272">
        <v>0</v>
      </c>
      <c r="M51" s="273">
        <v>0</v>
      </c>
      <c r="N51" s="200">
        <f t="shared" si="3"/>
        <v>0</v>
      </c>
      <c r="O51" s="213"/>
      <c r="P51" s="214"/>
      <c r="Q51" s="215"/>
      <c r="R51" s="213"/>
      <c r="S51" s="214"/>
      <c r="T51" s="215"/>
      <c r="U51" s="205">
        <f t="shared" si="4"/>
        <v>0</v>
      </c>
      <c r="V51" s="206">
        <f t="shared" si="5"/>
        <v>1</v>
      </c>
      <c r="W51" s="204">
        <f t="shared" si="6"/>
        <v>1</v>
      </c>
      <c r="Y51" s="237" t="s">
        <v>185</v>
      </c>
      <c r="Z51" s="238" t="s">
        <v>170</v>
      </c>
      <c r="AA51" s="85">
        <v>0</v>
      </c>
      <c r="AB51" s="88">
        <v>0</v>
      </c>
      <c r="AC51" s="89">
        <f t="shared" si="7"/>
        <v>0</v>
      </c>
      <c r="AD51" s="85">
        <v>0</v>
      </c>
      <c r="AE51" s="86">
        <v>1</v>
      </c>
      <c r="AF51" s="87">
        <f t="shared" si="8"/>
        <v>1</v>
      </c>
      <c r="AG51" s="85">
        <v>0</v>
      </c>
      <c r="AH51" s="86">
        <v>0</v>
      </c>
      <c r="AI51" s="93">
        <f t="shared" si="9"/>
        <v>0</v>
      </c>
      <c r="AJ51" s="90">
        <v>1</v>
      </c>
      <c r="AK51" s="91">
        <v>0</v>
      </c>
      <c r="AL51" s="92">
        <f t="shared" si="10"/>
        <v>1</v>
      </c>
      <c r="AM51" s="85"/>
      <c r="AN51" s="86"/>
      <c r="AO51" s="93"/>
      <c r="AP51" s="94"/>
      <c r="AQ51" s="95"/>
      <c r="AR51" s="96"/>
      <c r="AS51" s="97">
        <f t="shared" si="11"/>
        <v>1</v>
      </c>
      <c r="AT51" s="98">
        <f t="shared" si="12"/>
        <v>1</v>
      </c>
      <c r="AU51" s="96">
        <f t="shared" si="13"/>
        <v>2</v>
      </c>
    </row>
    <row r="52" spans="1:47" x14ac:dyDescent="0.25">
      <c r="A52" s="235" t="s">
        <v>187</v>
      </c>
      <c r="B52" s="226" t="s">
        <v>174</v>
      </c>
      <c r="C52" s="219">
        <v>2</v>
      </c>
      <c r="D52" s="195">
        <v>0</v>
      </c>
      <c r="E52" s="196">
        <f t="shared" si="0"/>
        <v>2</v>
      </c>
      <c r="F52" s="219">
        <v>1</v>
      </c>
      <c r="G52" s="247">
        <v>0</v>
      </c>
      <c r="H52" s="198">
        <f t="shared" si="1"/>
        <v>1</v>
      </c>
      <c r="I52" s="219">
        <v>3</v>
      </c>
      <c r="J52" s="247">
        <v>2</v>
      </c>
      <c r="K52" s="199">
        <f t="shared" si="2"/>
        <v>5</v>
      </c>
      <c r="L52" s="272">
        <v>1</v>
      </c>
      <c r="M52" s="273">
        <v>1</v>
      </c>
      <c r="N52" s="200">
        <f t="shared" si="3"/>
        <v>2</v>
      </c>
      <c r="O52" s="213"/>
      <c r="P52" s="214"/>
      <c r="Q52" s="215"/>
      <c r="R52" s="213"/>
      <c r="S52" s="214"/>
      <c r="T52" s="215"/>
      <c r="U52" s="205">
        <f t="shared" si="4"/>
        <v>7</v>
      </c>
      <c r="V52" s="206">
        <f t="shared" si="5"/>
        <v>3</v>
      </c>
      <c r="W52" s="204">
        <f t="shared" si="6"/>
        <v>10</v>
      </c>
      <c r="Y52" s="237" t="s">
        <v>223</v>
      </c>
      <c r="Z52" s="238" t="s">
        <v>211</v>
      </c>
      <c r="AA52" s="85">
        <v>0</v>
      </c>
      <c r="AB52" s="88">
        <v>0</v>
      </c>
      <c r="AC52" s="89">
        <f t="shared" si="7"/>
        <v>0</v>
      </c>
      <c r="AD52" s="85">
        <v>0</v>
      </c>
      <c r="AE52" s="86">
        <v>1</v>
      </c>
      <c r="AF52" s="87">
        <f t="shared" si="8"/>
        <v>1</v>
      </c>
      <c r="AG52" s="85">
        <v>0</v>
      </c>
      <c r="AH52" s="86">
        <v>1</v>
      </c>
      <c r="AI52" s="93">
        <f t="shared" si="9"/>
        <v>1</v>
      </c>
      <c r="AJ52" s="90">
        <v>0</v>
      </c>
      <c r="AK52" s="91">
        <v>0</v>
      </c>
      <c r="AL52" s="92">
        <f t="shared" si="10"/>
        <v>0</v>
      </c>
      <c r="AM52" s="85"/>
      <c r="AN52" s="86"/>
      <c r="AO52" s="93"/>
      <c r="AP52" s="94"/>
      <c r="AQ52" s="95"/>
      <c r="AR52" s="96"/>
      <c r="AS52" s="97">
        <f t="shared" si="11"/>
        <v>0</v>
      </c>
      <c r="AT52" s="98">
        <f t="shared" si="12"/>
        <v>2</v>
      </c>
      <c r="AU52" s="96">
        <f t="shared" si="13"/>
        <v>2</v>
      </c>
    </row>
    <row r="53" spans="1:47" x14ac:dyDescent="0.25">
      <c r="A53" s="235" t="s">
        <v>190</v>
      </c>
      <c r="B53" s="226" t="s">
        <v>199</v>
      </c>
      <c r="C53" s="244">
        <v>0</v>
      </c>
      <c r="D53" s="245">
        <v>0</v>
      </c>
      <c r="E53" s="196">
        <f t="shared" si="0"/>
        <v>0</v>
      </c>
      <c r="F53" s="219">
        <v>0</v>
      </c>
      <c r="G53" s="247">
        <v>0</v>
      </c>
      <c r="H53" s="198">
        <f t="shared" si="1"/>
        <v>0</v>
      </c>
      <c r="I53" s="219">
        <v>1</v>
      </c>
      <c r="J53" s="247">
        <v>0</v>
      </c>
      <c r="K53" s="199">
        <f t="shared" si="2"/>
        <v>1</v>
      </c>
      <c r="L53" s="272">
        <v>2</v>
      </c>
      <c r="M53" s="273">
        <v>0</v>
      </c>
      <c r="N53" s="200">
        <f t="shared" si="3"/>
        <v>2</v>
      </c>
      <c r="O53" s="213"/>
      <c r="P53" s="214"/>
      <c r="Q53" s="215"/>
      <c r="R53" s="213"/>
      <c r="S53" s="214"/>
      <c r="T53" s="215"/>
      <c r="U53" s="205">
        <f t="shared" si="4"/>
        <v>3</v>
      </c>
      <c r="V53" s="206">
        <f t="shared" si="5"/>
        <v>0</v>
      </c>
      <c r="W53" s="204">
        <f t="shared" si="6"/>
        <v>3</v>
      </c>
      <c r="Y53" s="237" t="s">
        <v>223</v>
      </c>
      <c r="Z53" s="238" t="s">
        <v>208</v>
      </c>
      <c r="AA53" s="85">
        <v>0</v>
      </c>
      <c r="AB53" s="88">
        <v>0</v>
      </c>
      <c r="AC53" s="89">
        <f t="shared" si="7"/>
        <v>0</v>
      </c>
      <c r="AD53" s="85">
        <v>0</v>
      </c>
      <c r="AE53" s="86">
        <v>0</v>
      </c>
      <c r="AF53" s="87">
        <f t="shared" si="8"/>
        <v>0</v>
      </c>
      <c r="AG53" s="85">
        <v>1</v>
      </c>
      <c r="AH53" s="86">
        <v>1</v>
      </c>
      <c r="AI53" s="93">
        <f t="shared" si="9"/>
        <v>2</v>
      </c>
      <c r="AJ53" s="90">
        <v>1</v>
      </c>
      <c r="AK53" s="91">
        <v>1</v>
      </c>
      <c r="AL53" s="92">
        <f t="shared" si="10"/>
        <v>2</v>
      </c>
      <c r="AM53" s="85"/>
      <c r="AN53" s="86"/>
      <c r="AO53" s="93"/>
      <c r="AP53" s="94"/>
      <c r="AQ53" s="95"/>
      <c r="AR53" s="96"/>
      <c r="AS53" s="97">
        <f t="shared" si="11"/>
        <v>2</v>
      </c>
      <c r="AT53" s="98">
        <f t="shared" si="12"/>
        <v>2</v>
      </c>
      <c r="AU53" s="96">
        <f t="shared" si="13"/>
        <v>4</v>
      </c>
    </row>
    <row r="54" spans="1:47" x14ac:dyDescent="0.25">
      <c r="A54" s="230" t="s">
        <v>188</v>
      </c>
      <c r="B54" s="226" t="s">
        <v>200</v>
      </c>
      <c r="C54" s="244">
        <v>0</v>
      </c>
      <c r="D54" s="245">
        <v>0</v>
      </c>
      <c r="E54" s="196">
        <f t="shared" si="0"/>
        <v>0</v>
      </c>
      <c r="F54" s="219">
        <v>0</v>
      </c>
      <c r="G54" s="247">
        <v>0</v>
      </c>
      <c r="H54" s="198">
        <f t="shared" si="1"/>
        <v>0</v>
      </c>
      <c r="I54" s="219">
        <v>6</v>
      </c>
      <c r="J54" s="247">
        <v>1</v>
      </c>
      <c r="K54" s="199">
        <f t="shared" si="2"/>
        <v>7</v>
      </c>
      <c r="L54" s="272">
        <v>1</v>
      </c>
      <c r="M54" s="273">
        <v>0</v>
      </c>
      <c r="N54" s="200">
        <f t="shared" si="3"/>
        <v>1</v>
      </c>
      <c r="O54" s="213"/>
      <c r="P54" s="214"/>
      <c r="Q54" s="215"/>
      <c r="R54" s="213"/>
      <c r="S54" s="214"/>
      <c r="T54" s="215"/>
      <c r="U54" s="205">
        <f t="shared" si="4"/>
        <v>7</v>
      </c>
      <c r="V54" s="206">
        <f t="shared" si="5"/>
        <v>1</v>
      </c>
      <c r="W54" s="204">
        <f t="shared" si="6"/>
        <v>8</v>
      </c>
      <c r="Y54" s="237" t="s">
        <v>185</v>
      </c>
      <c r="Z54" s="238" t="s">
        <v>212</v>
      </c>
      <c r="AA54" s="85">
        <v>0</v>
      </c>
      <c r="AB54" s="88">
        <v>0</v>
      </c>
      <c r="AC54" s="89">
        <f t="shared" si="7"/>
        <v>0</v>
      </c>
      <c r="AD54" s="85">
        <v>1</v>
      </c>
      <c r="AE54" s="86">
        <v>0</v>
      </c>
      <c r="AF54" s="87">
        <f t="shared" si="8"/>
        <v>1</v>
      </c>
      <c r="AG54" s="85">
        <v>0</v>
      </c>
      <c r="AH54" s="86">
        <v>0</v>
      </c>
      <c r="AI54" s="93">
        <f t="shared" si="9"/>
        <v>0</v>
      </c>
      <c r="AJ54" s="90">
        <v>0</v>
      </c>
      <c r="AK54" s="91">
        <v>0</v>
      </c>
      <c r="AL54" s="92">
        <f t="shared" si="10"/>
        <v>0</v>
      </c>
      <c r="AM54" s="85"/>
      <c r="AN54" s="86"/>
      <c r="AO54" s="93"/>
      <c r="AP54" s="94"/>
      <c r="AQ54" s="95"/>
      <c r="AR54" s="96"/>
      <c r="AS54" s="97">
        <f t="shared" si="11"/>
        <v>1</v>
      </c>
      <c r="AT54" s="98">
        <f t="shared" si="12"/>
        <v>0</v>
      </c>
      <c r="AU54" s="96">
        <f t="shared" si="13"/>
        <v>1</v>
      </c>
    </row>
    <row r="55" spans="1:47" x14ac:dyDescent="0.25">
      <c r="A55" s="235" t="s">
        <v>189</v>
      </c>
      <c r="B55" s="226" t="s">
        <v>175</v>
      </c>
      <c r="C55" s="219">
        <v>1</v>
      </c>
      <c r="D55" s="195">
        <v>1</v>
      </c>
      <c r="E55" s="196">
        <f t="shared" si="0"/>
        <v>2</v>
      </c>
      <c r="F55" s="219">
        <v>2</v>
      </c>
      <c r="G55" s="247">
        <v>0</v>
      </c>
      <c r="H55" s="198">
        <f t="shared" si="1"/>
        <v>2</v>
      </c>
      <c r="I55" s="219">
        <v>1</v>
      </c>
      <c r="J55" s="247">
        <v>2</v>
      </c>
      <c r="K55" s="199">
        <f t="shared" si="2"/>
        <v>3</v>
      </c>
      <c r="L55" s="272">
        <v>2</v>
      </c>
      <c r="M55" s="273">
        <v>0</v>
      </c>
      <c r="N55" s="200">
        <f t="shared" si="3"/>
        <v>2</v>
      </c>
      <c r="O55" s="213"/>
      <c r="P55" s="214"/>
      <c r="Q55" s="215"/>
      <c r="R55" s="213"/>
      <c r="S55" s="214"/>
      <c r="T55" s="215"/>
      <c r="U55" s="205">
        <f t="shared" si="4"/>
        <v>6</v>
      </c>
      <c r="V55" s="206">
        <f t="shared" si="5"/>
        <v>3</v>
      </c>
      <c r="W55" s="204">
        <f t="shared" si="6"/>
        <v>9</v>
      </c>
      <c r="Y55" s="237" t="s">
        <v>187</v>
      </c>
      <c r="Z55" s="238" t="s">
        <v>198</v>
      </c>
      <c r="AA55" s="85">
        <v>0</v>
      </c>
      <c r="AB55" s="88">
        <v>0</v>
      </c>
      <c r="AC55" s="89">
        <f t="shared" si="7"/>
        <v>0</v>
      </c>
      <c r="AD55" s="85">
        <v>0</v>
      </c>
      <c r="AE55" s="86">
        <v>0</v>
      </c>
      <c r="AF55" s="87">
        <f t="shared" si="8"/>
        <v>0</v>
      </c>
      <c r="AG55" s="85">
        <v>2</v>
      </c>
      <c r="AH55" s="86">
        <v>1</v>
      </c>
      <c r="AI55" s="93">
        <f t="shared" si="9"/>
        <v>3</v>
      </c>
      <c r="AJ55" s="90">
        <v>0</v>
      </c>
      <c r="AK55" s="91">
        <v>0</v>
      </c>
      <c r="AL55" s="92">
        <f t="shared" si="10"/>
        <v>0</v>
      </c>
      <c r="AM55" s="85"/>
      <c r="AN55" s="86"/>
      <c r="AO55" s="93"/>
      <c r="AP55" s="94"/>
      <c r="AQ55" s="95"/>
      <c r="AR55" s="96"/>
      <c r="AS55" s="97">
        <f t="shared" si="11"/>
        <v>2</v>
      </c>
      <c r="AT55" s="98">
        <f t="shared" si="12"/>
        <v>1</v>
      </c>
      <c r="AU55" s="96">
        <f t="shared" si="13"/>
        <v>3</v>
      </c>
    </row>
    <row r="56" spans="1:47" x14ac:dyDescent="0.25">
      <c r="A56" s="230" t="s">
        <v>183</v>
      </c>
      <c r="B56" s="226" t="s">
        <v>176</v>
      </c>
      <c r="C56" s="219">
        <v>8</v>
      </c>
      <c r="D56" s="195">
        <v>0</v>
      </c>
      <c r="E56" s="196">
        <f t="shared" si="0"/>
        <v>8</v>
      </c>
      <c r="F56" s="219">
        <v>15</v>
      </c>
      <c r="G56" s="247">
        <v>2</v>
      </c>
      <c r="H56" s="198">
        <f t="shared" si="1"/>
        <v>17</v>
      </c>
      <c r="I56" s="219">
        <v>23</v>
      </c>
      <c r="J56" s="247">
        <v>0</v>
      </c>
      <c r="K56" s="199">
        <f t="shared" si="2"/>
        <v>23</v>
      </c>
      <c r="L56" s="272">
        <v>25</v>
      </c>
      <c r="M56" s="273">
        <v>2</v>
      </c>
      <c r="N56" s="200">
        <f t="shared" si="3"/>
        <v>27</v>
      </c>
      <c r="O56" s="213"/>
      <c r="P56" s="214"/>
      <c r="Q56" s="215"/>
      <c r="R56" s="213"/>
      <c r="S56" s="214"/>
      <c r="T56" s="215"/>
      <c r="U56" s="205">
        <f t="shared" si="4"/>
        <v>71</v>
      </c>
      <c r="V56" s="206">
        <f t="shared" si="5"/>
        <v>4</v>
      </c>
      <c r="W56" s="204">
        <f t="shared" si="6"/>
        <v>75</v>
      </c>
      <c r="Y56" s="237" t="s">
        <v>188</v>
      </c>
      <c r="Z56" s="238" t="s">
        <v>171</v>
      </c>
      <c r="AA56" s="85">
        <v>3</v>
      </c>
      <c r="AB56" s="88">
        <v>3</v>
      </c>
      <c r="AC56" s="89">
        <f t="shared" si="7"/>
        <v>6</v>
      </c>
      <c r="AD56" s="85">
        <v>0</v>
      </c>
      <c r="AE56" s="86">
        <v>0</v>
      </c>
      <c r="AF56" s="87">
        <f t="shared" si="8"/>
        <v>0</v>
      </c>
      <c r="AG56" s="85">
        <v>1</v>
      </c>
      <c r="AH56" s="86">
        <v>1</v>
      </c>
      <c r="AI56" s="93">
        <f t="shared" si="9"/>
        <v>2</v>
      </c>
      <c r="AJ56" s="90">
        <v>0</v>
      </c>
      <c r="AK56" s="91">
        <v>0</v>
      </c>
      <c r="AL56" s="92">
        <f t="shared" si="10"/>
        <v>0</v>
      </c>
      <c r="AM56" s="85"/>
      <c r="AN56" s="86"/>
      <c r="AO56" s="93"/>
      <c r="AP56" s="94"/>
      <c r="AQ56" s="95"/>
      <c r="AR56" s="96"/>
      <c r="AS56" s="97">
        <f t="shared" si="11"/>
        <v>4</v>
      </c>
      <c r="AT56" s="98">
        <f t="shared" si="12"/>
        <v>4</v>
      </c>
      <c r="AU56" s="96">
        <f t="shared" si="13"/>
        <v>8</v>
      </c>
    </row>
    <row r="57" spans="1:47" x14ac:dyDescent="0.25">
      <c r="A57" s="230" t="s">
        <v>186</v>
      </c>
      <c r="B57" s="226" t="s">
        <v>201</v>
      </c>
      <c r="C57" s="219">
        <v>0</v>
      </c>
      <c r="D57" s="195">
        <v>0</v>
      </c>
      <c r="E57" s="196">
        <f t="shared" si="0"/>
        <v>0</v>
      </c>
      <c r="F57" s="219">
        <v>0</v>
      </c>
      <c r="G57" s="247">
        <v>0</v>
      </c>
      <c r="H57" s="198">
        <f t="shared" si="1"/>
        <v>0</v>
      </c>
      <c r="I57" s="219">
        <v>1</v>
      </c>
      <c r="J57" s="247">
        <v>1</v>
      </c>
      <c r="K57" s="199">
        <f t="shared" si="2"/>
        <v>2</v>
      </c>
      <c r="L57" s="272">
        <v>1</v>
      </c>
      <c r="M57" s="273">
        <v>0</v>
      </c>
      <c r="N57" s="200">
        <f t="shared" si="3"/>
        <v>1</v>
      </c>
      <c r="O57" s="213"/>
      <c r="P57" s="214"/>
      <c r="Q57" s="215"/>
      <c r="R57" s="213"/>
      <c r="S57" s="214"/>
      <c r="T57" s="215"/>
      <c r="U57" s="205">
        <f t="shared" si="4"/>
        <v>2</v>
      </c>
      <c r="V57" s="206">
        <f t="shared" si="5"/>
        <v>1</v>
      </c>
      <c r="W57" s="204">
        <f t="shared" si="6"/>
        <v>3</v>
      </c>
      <c r="Y57" s="266" t="s">
        <v>182</v>
      </c>
      <c r="Z57" s="238" t="s">
        <v>172</v>
      </c>
      <c r="AA57" s="85">
        <v>9</v>
      </c>
      <c r="AB57" s="88">
        <v>11</v>
      </c>
      <c r="AC57" s="89">
        <f t="shared" si="7"/>
        <v>20</v>
      </c>
      <c r="AD57" s="85">
        <v>21</v>
      </c>
      <c r="AE57" s="86">
        <v>17</v>
      </c>
      <c r="AF57" s="87">
        <f t="shared" si="8"/>
        <v>38</v>
      </c>
      <c r="AG57" s="85">
        <v>21</v>
      </c>
      <c r="AH57" s="86">
        <v>7</v>
      </c>
      <c r="AI57" s="93">
        <f t="shared" si="9"/>
        <v>28</v>
      </c>
      <c r="AJ57" s="90">
        <v>12</v>
      </c>
      <c r="AK57" s="91">
        <v>7</v>
      </c>
      <c r="AL57" s="92">
        <f t="shared" si="10"/>
        <v>19</v>
      </c>
      <c r="AM57" s="85"/>
      <c r="AN57" s="86"/>
      <c r="AO57" s="93"/>
      <c r="AP57" s="94"/>
      <c r="AQ57" s="95"/>
      <c r="AR57" s="96"/>
      <c r="AS57" s="97">
        <f t="shared" si="11"/>
        <v>63</v>
      </c>
      <c r="AT57" s="98">
        <f t="shared" si="12"/>
        <v>42</v>
      </c>
      <c r="AU57" s="96">
        <f t="shared" si="13"/>
        <v>105</v>
      </c>
    </row>
    <row r="58" spans="1:47" x14ac:dyDescent="0.25">
      <c r="A58" s="230" t="s">
        <v>186</v>
      </c>
      <c r="B58" s="226" t="s">
        <v>177</v>
      </c>
      <c r="C58" s="219">
        <v>5</v>
      </c>
      <c r="D58" s="195">
        <v>1</v>
      </c>
      <c r="E58" s="196">
        <f t="shared" si="0"/>
        <v>6</v>
      </c>
      <c r="F58" s="219">
        <v>4</v>
      </c>
      <c r="G58" s="247">
        <v>4</v>
      </c>
      <c r="H58" s="198">
        <f t="shared" si="1"/>
        <v>8</v>
      </c>
      <c r="I58" s="219">
        <v>8</v>
      </c>
      <c r="J58" s="247">
        <v>7</v>
      </c>
      <c r="K58" s="199">
        <f t="shared" si="2"/>
        <v>15</v>
      </c>
      <c r="L58" s="272">
        <v>5</v>
      </c>
      <c r="M58" s="273">
        <v>1</v>
      </c>
      <c r="N58" s="200">
        <f t="shared" si="3"/>
        <v>6</v>
      </c>
      <c r="O58" s="213"/>
      <c r="P58" s="214"/>
      <c r="Q58" s="215"/>
      <c r="R58" s="213"/>
      <c r="S58" s="214"/>
      <c r="T58" s="215"/>
      <c r="U58" s="205">
        <f t="shared" si="4"/>
        <v>22</v>
      </c>
      <c r="V58" s="206">
        <f t="shared" si="5"/>
        <v>13</v>
      </c>
      <c r="W58" s="204">
        <f t="shared" si="6"/>
        <v>35</v>
      </c>
      <c r="Y58" s="237" t="s">
        <v>184</v>
      </c>
      <c r="Z58" s="238" t="s">
        <v>173</v>
      </c>
      <c r="AA58" s="85">
        <v>16</v>
      </c>
      <c r="AB58" s="88">
        <v>2</v>
      </c>
      <c r="AC58" s="89">
        <f t="shared" si="7"/>
        <v>18</v>
      </c>
      <c r="AD58" s="85">
        <v>20</v>
      </c>
      <c r="AE58" s="86">
        <v>14</v>
      </c>
      <c r="AF58" s="87">
        <f t="shared" si="8"/>
        <v>34</v>
      </c>
      <c r="AG58" s="85">
        <v>15</v>
      </c>
      <c r="AH58" s="86">
        <v>19</v>
      </c>
      <c r="AI58" s="93">
        <f t="shared" si="9"/>
        <v>34</v>
      </c>
      <c r="AJ58" s="90">
        <v>15</v>
      </c>
      <c r="AK58" s="91">
        <v>13</v>
      </c>
      <c r="AL58" s="92">
        <f t="shared" si="10"/>
        <v>28</v>
      </c>
      <c r="AM58" s="85"/>
      <c r="AN58" s="86"/>
      <c r="AO58" s="93"/>
      <c r="AP58" s="94"/>
      <c r="AQ58" s="95"/>
      <c r="AR58" s="96"/>
      <c r="AS58" s="97">
        <f t="shared" si="11"/>
        <v>66</v>
      </c>
      <c r="AT58" s="98">
        <f t="shared" si="12"/>
        <v>48</v>
      </c>
      <c r="AU58" s="96">
        <f t="shared" si="13"/>
        <v>114</v>
      </c>
    </row>
    <row r="59" spans="1:47" x14ac:dyDescent="0.25">
      <c r="A59" s="230" t="s">
        <v>190</v>
      </c>
      <c r="B59" s="226" t="s">
        <v>180</v>
      </c>
      <c r="C59" s="219">
        <v>1</v>
      </c>
      <c r="D59" s="195">
        <v>0</v>
      </c>
      <c r="E59" s="196">
        <f t="shared" si="0"/>
        <v>1</v>
      </c>
      <c r="F59" s="219">
        <v>0</v>
      </c>
      <c r="G59" s="247">
        <v>2</v>
      </c>
      <c r="H59" s="198">
        <f t="shared" si="1"/>
        <v>2</v>
      </c>
      <c r="I59" s="219">
        <v>0</v>
      </c>
      <c r="J59" s="247">
        <v>0</v>
      </c>
      <c r="K59" s="199">
        <f t="shared" si="2"/>
        <v>0</v>
      </c>
      <c r="L59" s="272">
        <v>0</v>
      </c>
      <c r="M59" s="273">
        <v>0</v>
      </c>
      <c r="N59" s="200">
        <f t="shared" si="3"/>
        <v>0</v>
      </c>
      <c r="O59" s="213"/>
      <c r="P59" s="214"/>
      <c r="Q59" s="215"/>
      <c r="R59" s="213"/>
      <c r="S59" s="214"/>
      <c r="T59" s="215"/>
      <c r="U59" s="205">
        <f t="shared" si="4"/>
        <v>1</v>
      </c>
      <c r="V59" s="206">
        <f t="shared" si="5"/>
        <v>2</v>
      </c>
      <c r="W59" s="204">
        <f t="shared" si="6"/>
        <v>3</v>
      </c>
      <c r="Y59" s="237" t="s">
        <v>223</v>
      </c>
      <c r="Z59" s="238" t="s">
        <v>218</v>
      </c>
      <c r="AA59" s="85">
        <v>0</v>
      </c>
      <c r="AB59" s="88">
        <v>0</v>
      </c>
      <c r="AC59" s="89">
        <f t="shared" si="7"/>
        <v>0</v>
      </c>
      <c r="AD59" s="85">
        <v>0</v>
      </c>
      <c r="AE59" s="86">
        <v>0</v>
      </c>
      <c r="AF59" s="87">
        <f t="shared" si="8"/>
        <v>0</v>
      </c>
      <c r="AG59" s="85">
        <v>0</v>
      </c>
      <c r="AH59" s="86">
        <v>0</v>
      </c>
      <c r="AI59" s="93">
        <f t="shared" si="9"/>
        <v>0</v>
      </c>
      <c r="AJ59" s="90">
        <v>0</v>
      </c>
      <c r="AK59" s="91">
        <v>0</v>
      </c>
      <c r="AL59" s="92">
        <f t="shared" si="10"/>
        <v>0</v>
      </c>
      <c r="AM59" s="85"/>
      <c r="AN59" s="86"/>
      <c r="AO59" s="93"/>
      <c r="AP59" s="94"/>
      <c r="AQ59" s="95"/>
      <c r="AR59" s="96"/>
      <c r="AS59" s="97">
        <f t="shared" si="11"/>
        <v>0</v>
      </c>
      <c r="AT59" s="98">
        <f t="shared" si="12"/>
        <v>0</v>
      </c>
      <c r="AU59" s="96">
        <f t="shared" si="13"/>
        <v>0</v>
      </c>
    </row>
    <row r="60" spans="1:47" x14ac:dyDescent="0.25">
      <c r="A60" s="235" t="s">
        <v>187</v>
      </c>
      <c r="B60" s="226" t="s">
        <v>202</v>
      </c>
      <c r="C60" s="219">
        <v>0</v>
      </c>
      <c r="D60" s="195">
        <v>0</v>
      </c>
      <c r="E60" s="196">
        <f t="shared" si="0"/>
        <v>0</v>
      </c>
      <c r="F60" s="219">
        <v>1</v>
      </c>
      <c r="G60" s="247">
        <v>0</v>
      </c>
      <c r="H60" s="198">
        <f t="shared" si="1"/>
        <v>1</v>
      </c>
      <c r="I60" s="219">
        <v>3</v>
      </c>
      <c r="J60" s="247">
        <v>0</v>
      </c>
      <c r="K60" s="199">
        <f t="shared" si="2"/>
        <v>3</v>
      </c>
      <c r="L60" s="272">
        <v>2</v>
      </c>
      <c r="M60" s="273">
        <v>0</v>
      </c>
      <c r="N60" s="200">
        <f t="shared" si="3"/>
        <v>2</v>
      </c>
      <c r="O60" s="213"/>
      <c r="P60" s="214"/>
      <c r="Q60" s="215"/>
      <c r="R60" s="213"/>
      <c r="S60" s="214"/>
      <c r="T60" s="215"/>
      <c r="U60" s="205">
        <f t="shared" si="4"/>
        <v>6</v>
      </c>
      <c r="V60" s="206">
        <f t="shared" si="5"/>
        <v>0</v>
      </c>
      <c r="W60" s="204">
        <f t="shared" si="6"/>
        <v>6</v>
      </c>
      <c r="Y60" s="237" t="s">
        <v>185</v>
      </c>
      <c r="Z60" s="238" t="s">
        <v>192</v>
      </c>
      <c r="AA60" s="85">
        <v>0</v>
      </c>
      <c r="AB60" s="88">
        <v>1</v>
      </c>
      <c r="AC60" s="89">
        <f t="shared" si="7"/>
        <v>1</v>
      </c>
      <c r="AD60" s="85">
        <v>0</v>
      </c>
      <c r="AE60" s="86">
        <v>0</v>
      </c>
      <c r="AF60" s="87">
        <f t="shared" si="8"/>
        <v>0</v>
      </c>
      <c r="AG60" s="85">
        <v>1</v>
      </c>
      <c r="AH60" s="86">
        <v>2</v>
      </c>
      <c r="AI60" s="93">
        <f t="shared" si="9"/>
        <v>3</v>
      </c>
      <c r="AJ60" s="90">
        <v>0</v>
      </c>
      <c r="AK60" s="91">
        <v>0</v>
      </c>
      <c r="AL60" s="92">
        <f t="shared" si="10"/>
        <v>0</v>
      </c>
      <c r="AM60" s="85"/>
      <c r="AN60" s="86"/>
      <c r="AO60" s="93"/>
      <c r="AP60" s="94"/>
      <c r="AQ60" s="95"/>
      <c r="AR60" s="96"/>
      <c r="AS60" s="97">
        <f t="shared" si="11"/>
        <v>1</v>
      </c>
      <c r="AT60" s="98">
        <f t="shared" si="12"/>
        <v>3</v>
      </c>
      <c r="AU60" s="96">
        <f t="shared" si="13"/>
        <v>4</v>
      </c>
    </row>
    <row r="61" spans="1:47" x14ac:dyDescent="0.25">
      <c r="A61" s="230" t="s">
        <v>182</v>
      </c>
      <c r="B61" s="226" t="s">
        <v>178</v>
      </c>
      <c r="C61" s="219">
        <v>2</v>
      </c>
      <c r="D61" s="195">
        <v>0</v>
      </c>
      <c r="E61" s="196">
        <f t="shared" si="0"/>
        <v>2</v>
      </c>
      <c r="F61" s="219">
        <v>1</v>
      </c>
      <c r="G61" s="247">
        <v>1</v>
      </c>
      <c r="H61" s="198">
        <f t="shared" si="1"/>
        <v>2</v>
      </c>
      <c r="I61" s="219">
        <v>4</v>
      </c>
      <c r="J61" s="247">
        <v>4</v>
      </c>
      <c r="K61" s="199">
        <f t="shared" si="2"/>
        <v>8</v>
      </c>
      <c r="L61" s="272">
        <v>2</v>
      </c>
      <c r="M61" s="273">
        <v>1</v>
      </c>
      <c r="N61" s="200">
        <f t="shared" si="3"/>
        <v>3</v>
      </c>
      <c r="O61" s="213"/>
      <c r="P61" s="214"/>
      <c r="Q61" s="215"/>
      <c r="R61" s="213"/>
      <c r="S61" s="214"/>
      <c r="T61" s="215"/>
      <c r="U61" s="205">
        <f t="shared" si="4"/>
        <v>9</v>
      </c>
      <c r="V61" s="206">
        <f t="shared" si="5"/>
        <v>6</v>
      </c>
      <c r="W61" s="204">
        <f t="shared" si="6"/>
        <v>15</v>
      </c>
      <c r="Y61" s="237" t="s">
        <v>188</v>
      </c>
      <c r="Z61" s="238" t="s">
        <v>216</v>
      </c>
      <c r="AA61" s="85">
        <v>0</v>
      </c>
      <c r="AB61" s="88">
        <v>0</v>
      </c>
      <c r="AC61" s="89">
        <f t="shared" si="7"/>
        <v>0</v>
      </c>
      <c r="AD61" s="85">
        <v>0</v>
      </c>
      <c r="AE61" s="86">
        <v>0</v>
      </c>
      <c r="AF61" s="87">
        <f t="shared" si="8"/>
        <v>0</v>
      </c>
      <c r="AG61" s="85">
        <v>0</v>
      </c>
      <c r="AH61" s="86">
        <v>0</v>
      </c>
      <c r="AI61" s="93">
        <f t="shared" si="9"/>
        <v>0</v>
      </c>
      <c r="AJ61" s="90">
        <v>1</v>
      </c>
      <c r="AK61" s="91">
        <v>1</v>
      </c>
      <c r="AL61" s="92">
        <f t="shared" si="10"/>
        <v>2</v>
      </c>
      <c r="AM61" s="85"/>
      <c r="AN61" s="86"/>
      <c r="AO61" s="93"/>
      <c r="AP61" s="94"/>
      <c r="AQ61" s="95"/>
      <c r="AR61" s="96"/>
      <c r="AS61" s="97">
        <f t="shared" si="11"/>
        <v>1</v>
      </c>
      <c r="AT61" s="98">
        <f t="shared" si="12"/>
        <v>1</v>
      </c>
      <c r="AU61" s="96">
        <f t="shared" si="13"/>
        <v>2</v>
      </c>
    </row>
    <row r="62" spans="1:47" x14ac:dyDescent="0.25">
      <c r="A62" s="230" t="s">
        <v>191</v>
      </c>
      <c r="B62" s="226" t="s">
        <v>179</v>
      </c>
      <c r="C62" s="219">
        <v>2</v>
      </c>
      <c r="D62" s="404">
        <v>1</v>
      </c>
      <c r="E62" s="405">
        <f t="shared" si="0"/>
        <v>3</v>
      </c>
      <c r="F62" s="219">
        <v>3</v>
      </c>
      <c r="G62" s="247">
        <v>2</v>
      </c>
      <c r="H62" s="406">
        <f t="shared" si="1"/>
        <v>5</v>
      </c>
      <c r="I62" s="219">
        <v>3</v>
      </c>
      <c r="J62" s="247">
        <v>2</v>
      </c>
      <c r="K62" s="407">
        <f t="shared" si="2"/>
        <v>5</v>
      </c>
      <c r="L62" s="272">
        <v>2</v>
      </c>
      <c r="M62" s="273">
        <v>0</v>
      </c>
      <c r="N62" s="408">
        <f t="shared" si="3"/>
        <v>2</v>
      </c>
      <c r="O62" s="213"/>
      <c r="P62" s="214"/>
      <c r="Q62" s="215"/>
      <c r="R62" s="213"/>
      <c r="S62" s="214"/>
      <c r="T62" s="215"/>
      <c r="U62" s="398">
        <f t="shared" si="4"/>
        <v>10</v>
      </c>
      <c r="V62" s="399">
        <f t="shared" si="5"/>
        <v>5</v>
      </c>
      <c r="W62" s="400">
        <f t="shared" si="6"/>
        <v>15</v>
      </c>
      <c r="Y62" s="237" t="s">
        <v>187</v>
      </c>
      <c r="Z62" s="238" t="s">
        <v>174</v>
      </c>
      <c r="AA62" s="85">
        <v>2</v>
      </c>
      <c r="AB62" s="88">
        <v>0</v>
      </c>
      <c r="AC62" s="89">
        <f t="shared" si="7"/>
        <v>2</v>
      </c>
      <c r="AD62" s="85">
        <v>2</v>
      </c>
      <c r="AE62" s="86">
        <v>0</v>
      </c>
      <c r="AF62" s="87">
        <f t="shared" si="8"/>
        <v>2</v>
      </c>
      <c r="AG62" s="85">
        <v>1</v>
      </c>
      <c r="AH62" s="86">
        <v>2</v>
      </c>
      <c r="AI62" s="93">
        <f t="shared" si="9"/>
        <v>3</v>
      </c>
      <c r="AJ62" s="90">
        <v>0</v>
      </c>
      <c r="AK62" s="91">
        <v>0</v>
      </c>
      <c r="AL62" s="92">
        <f t="shared" si="10"/>
        <v>0</v>
      </c>
      <c r="AM62" s="85"/>
      <c r="AN62" s="86"/>
      <c r="AO62" s="93"/>
      <c r="AP62" s="94"/>
      <c r="AQ62" s="95"/>
      <c r="AR62" s="96"/>
      <c r="AS62" s="97">
        <f t="shared" si="11"/>
        <v>5</v>
      </c>
      <c r="AT62" s="98">
        <f t="shared" si="12"/>
        <v>2</v>
      </c>
      <c r="AU62" s="96">
        <f t="shared" si="13"/>
        <v>7</v>
      </c>
    </row>
    <row r="63" spans="1:47" ht="15.75" thickBot="1" x14ac:dyDescent="0.3">
      <c r="B63" s="73" t="s">
        <v>3</v>
      </c>
      <c r="C63" s="409">
        <f>SUM(C6:C62)</f>
        <v>153</v>
      </c>
      <c r="D63" s="410">
        <f>SUM(D6:D62)</f>
        <v>39</v>
      </c>
      <c r="E63" s="411">
        <f>SUM(C63,D63)</f>
        <v>192</v>
      </c>
      <c r="F63" s="409">
        <f>SUM(F6:F62)</f>
        <v>156</v>
      </c>
      <c r="G63" s="412">
        <f>SUM(G6:G62)</f>
        <v>110</v>
      </c>
      <c r="H63" s="413">
        <f t="shared" si="1"/>
        <v>266</v>
      </c>
      <c r="I63" s="414">
        <f>SUM(I6:I62)</f>
        <v>243</v>
      </c>
      <c r="J63" s="415">
        <f>SUM(J6:J62)</f>
        <v>107</v>
      </c>
      <c r="K63" s="416">
        <f t="shared" si="2"/>
        <v>350</v>
      </c>
      <c r="L63" s="417">
        <f>SUM(L6:L62)</f>
        <v>174</v>
      </c>
      <c r="M63" s="418">
        <f>SUM(M6:M62)</f>
        <v>48</v>
      </c>
      <c r="N63" s="419">
        <f t="shared" si="3"/>
        <v>222</v>
      </c>
      <c r="O63" s="409"/>
      <c r="P63" s="412"/>
      <c r="Q63" s="420"/>
      <c r="R63" s="421"/>
      <c r="S63" s="402"/>
      <c r="T63" s="403"/>
      <c r="U63" s="401">
        <f t="shared" si="4"/>
        <v>726</v>
      </c>
      <c r="V63" s="402">
        <f>D63+G63+J63+M63+P63+S63</f>
        <v>304</v>
      </c>
      <c r="W63" s="403">
        <f>SUM(W6:W62)</f>
        <v>1030</v>
      </c>
      <c r="Y63" s="237" t="s">
        <v>190</v>
      </c>
      <c r="Z63" s="238" t="s">
        <v>199</v>
      </c>
      <c r="AA63" s="85">
        <v>0</v>
      </c>
      <c r="AB63" s="88">
        <v>0</v>
      </c>
      <c r="AC63" s="89">
        <f t="shared" si="7"/>
        <v>0</v>
      </c>
      <c r="AD63" s="85">
        <v>2</v>
      </c>
      <c r="AE63" s="86">
        <v>0</v>
      </c>
      <c r="AF63" s="87">
        <f t="shared" si="8"/>
        <v>2</v>
      </c>
      <c r="AG63" s="85">
        <v>1</v>
      </c>
      <c r="AH63" s="86">
        <v>0</v>
      </c>
      <c r="AI63" s="93">
        <f t="shared" si="9"/>
        <v>1</v>
      </c>
      <c r="AJ63" s="90">
        <v>1</v>
      </c>
      <c r="AK63" s="91">
        <v>0</v>
      </c>
      <c r="AL63" s="92">
        <f t="shared" si="10"/>
        <v>1</v>
      </c>
      <c r="AM63" s="85"/>
      <c r="AN63" s="86"/>
      <c r="AO63" s="93"/>
      <c r="AP63" s="94"/>
      <c r="AQ63" s="95"/>
      <c r="AR63" s="96"/>
      <c r="AS63" s="97">
        <f t="shared" si="11"/>
        <v>4</v>
      </c>
      <c r="AT63" s="98">
        <f t="shared" si="12"/>
        <v>0</v>
      </c>
      <c r="AU63" s="96">
        <f t="shared" si="13"/>
        <v>4</v>
      </c>
    </row>
    <row r="64" spans="1:47" x14ac:dyDescent="0.25">
      <c r="Y64" s="237" t="s">
        <v>188</v>
      </c>
      <c r="Z64" s="238" t="s">
        <v>200</v>
      </c>
      <c r="AA64" s="85">
        <v>0</v>
      </c>
      <c r="AB64" s="88">
        <v>0</v>
      </c>
      <c r="AC64" s="89">
        <f t="shared" si="7"/>
        <v>0</v>
      </c>
      <c r="AD64" s="85">
        <v>0</v>
      </c>
      <c r="AE64" s="86">
        <v>0</v>
      </c>
      <c r="AF64" s="87">
        <f t="shared" si="8"/>
        <v>0</v>
      </c>
      <c r="AG64" s="85">
        <v>1</v>
      </c>
      <c r="AH64" s="86">
        <v>5</v>
      </c>
      <c r="AI64" s="93">
        <f t="shared" si="9"/>
        <v>6</v>
      </c>
      <c r="AJ64" s="90">
        <v>1</v>
      </c>
      <c r="AK64" s="91">
        <v>1</v>
      </c>
      <c r="AL64" s="92">
        <f t="shared" si="10"/>
        <v>2</v>
      </c>
      <c r="AM64" s="85"/>
      <c r="AN64" s="86"/>
      <c r="AO64" s="93"/>
      <c r="AP64" s="94"/>
      <c r="AQ64" s="95"/>
      <c r="AR64" s="96"/>
      <c r="AS64" s="97">
        <f t="shared" si="11"/>
        <v>2</v>
      </c>
      <c r="AT64" s="98">
        <f t="shared" si="12"/>
        <v>6</v>
      </c>
      <c r="AU64" s="96">
        <f t="shared" si="13"/>
        <v>8</v>
      </c>
    </row>
    <row r="65" spans="11:47" x14ac:dyDescent="0.25">
      <c r="K65" s="139" t="s">
        <v>32</v>
      </c>
      <c r="N65" s="485">
        <v>43900</v>
      </c>
      <c r="Y65" s="237" t="s">
        <v>223</v>
      </c>
      <c r="Z65" s="238" t="s">
        <v>278</v>
      </c>
      <c r="AA65" s="85">
        <v>0</v>
      </c>
      <c r="AB65" s="88">
        <v>0</v>
      </c>
      <c r="AC65" s="89">
        <f t="shared" si="7"/>
        <v>0</v>
      </c>
      <c r="AD65" s="85">
        <v>0</v>
      </c>
      <c r="AE65" s="86">
        <v>0</v>
      </c>
      <c r="AF65" s="87">
        <f t="shared" si="8"/>
        <v>0</v>
      </c>
      <c r="AG65" s="85">
        <v>0</v>
      </c>
      <c r="AH65" s="86">
        <v>0</v>
      </c>
      <c r="AI65" s="93">
        <f t="shared" si="9"/>
        <v>0</v>
      </c>
      <c r="AJ65" s="90">
        <v>0</v>
      </c>
      <c r="AK65" s="91">
        <v>1</v>
      </c>
      <c r="AL65" s="92">
        <f t="shared" si="10"/>
        <v>1</v>
      </c>
      <c r="AM65" s="85"/>
      <c r="AN65" s="86"/>
      <c r="AO65" s="93"/>
      <c r="AP65" s="94"/>
      <c r="AQ65" s="95"/>
      <c r="AR65" s="96"/>
      <c r="AS65" s="97">
        <f t="shared" si="11"/>
        <v>0</v>
      </c>
      <c r="AT65" s="98">
        <f t="shared" si="12"/>
        <v>1</v>
      </c>
      <c r="AU65" s="96">
        <f t="shared" si="13"/>
        <v>1</v>
      </c>
    </row>
    <row r="66" spans="11:47" x14ac:dyDescent="0.25">
      <c r="N66" s="29"/>
      <c r="Y66" s="237" t="s">
        <v>189</v>
      </c>
      <c r="Z66" s="238" t="s">
        <v>175</v>
      </c>
      <c r="AA66" s="85">
        <v>1</v>
      </c>
      <c r="AB66" s="88">
        <v>1</v>
      </c>
      <c r="AC66" s="89">
        <f t="shared" si="7"/>
        <v>2</v>
      </c>
      <c r="AD66" s="85">
        <v>3</v>
      </c>
      <c r="AE66" s="86">
        <v>1</v>
      </c>
      <c r="AF66" s="87">
        <f t="shared" si="8"/>
        <v>4</v>
      </c>
      <c r="AG66" s="85">
        <v>2</v>
      </c>
      <c r="AH66" s="86">
        <v>0</v>
      </c>
      <c r="AI66" s="93">
        <f t="shared" si="9"/>
        <v>2</v>
      </c>
      <c r="AJ66" s="90">
        <v>0</v>
      </c>
      <c r="AK66" s="91">
        <v>0</v>
      </c>
      <c r="AL66" s="92">
        <f t="shared" si="10"/>
        <v>0</v>
      </c>
      <c r="AM66" s="85"/>
      <c r="AN66" s="86"/>
      <c r="AO66" s="93"/>
      <c r="AP66" s="94"/>
      <c r="AQ66" s="95"/>
      <c r="AR66" s="96"/>
      <c r="AS66" s="97">
        <f t="shared" si="11"/>
        <v>6</v>
      </c>
      <c r="AT66" s="98">
        <f t="shared" si="12"/>
        <v>2</v>
      </c>
      <c r="AU66" s="96">
        <f t="shared" si="13"/>
        <v>8</v>
      </c>
    </row>
    <row r="67" spans="11:47" x14ac:dyDescent="0.25">
      <c r="W67" s="35"/>
      <c r="Y67" s="237" t="s">
        <v>183</v>
      </c>
      <c r="Z67" s="238" t="s">
        <v>176</v>
      </c>
      <c r="AA67" s="85">
        <v>10</v>
      </c>
      <c r="AB67" s="88">
        <v>1</v>
      </c>
      <c r="AC67" s="89">
        <f t="shared" si="7"/>
        <v>11</v>
      </c>
      <c r="AD67" s="85">
        <v>19</v>
      </c>
      <c r="AE67" s="86">
        <v>3</v>
      </c>
      <c r="AF67" s="87">
        <f t="shared" si="8"/>
        <v>22</v>
      </c>
      <c r="AG67" s="85">
        <v>17</v>
      </c>
      <c r="AH67" s="86">
        <v>2</v>
      </c>
      <c r="AI67" s="93">
        <f t="shared" si="9"/>
        <v>19</v>
      </c>
      <c r="AJ67" s="90">
        <v>11</v>
      </c>
      <c r="AK67" s="91">
        <v>5</v>
      </c>
      <c r="AL67" s="92">
        <f t="shared" si="10"/>
        <v>16</v>
      </c>
      <c r="AM67" s="85"/>
      <c r="AN67" s="86"/>
      <c r="AO67" s="93"/>
      <c r="AP67" s="94"/>
      <c r="AQ67" s="95"/>
      <c r="AR67" s="96"/>
      <c r="AS67" s="97">
        <f t="shared" si="11"/>
        <v>57</v>
      </c>
      <c r="AT67" s="98">
        <f t="shared" si="12"/>
        <v>11</v>
      </c>
      <c r="AU67" s="96">
        <f t="shared" si="13"/>
        <v>68</v>
      </c>
    </row>
    <row r="68" spans="11:47" x14ac:dyDescent="0.25">
      <c r="Y68" s="237" t="s">
        <v>186</v>
      </c>
      <c r="Z68" s="238" t="s">
        <v>201</v>
      </c>
      <c r="AA68" s="85">
        <v>0</v>
      </c>
      <c r="AB68" s="88">
        <v>0</v>
      </c>
      <c r="AC68" s="89">
        <f t="shared" si="7"/>
        <v>0</v>
      </c>
      <c r="AD68" s="85">
        <v>1</v>
      </c>
      <c r="AE68" s="86">
        <v>0</v>
      </c>
      <c r="AF68" s="87">
        <f t="shared" si="8"/>
        <v>1</v>
      </c>
      <c r="AG68" s="85">
        <v>1</v>
      </c>
      <c r="AH68" s="86">
        <v>0</v>
      </c>
      <c r="AI68" s="93">
        <f t="shared" si="9"/>
        <v>1</v>
      </c>
      <c r="AJ68" s="90">
        <v>1</v>
      </c>
      <c r="AK68" s="91">
        <v>0</v>
      </c>
      <c r="AL68" s="92">
        <f t="shared" si="10"/>
        <v>1</v>
      </c>
      <c r="AM68" s="85"/>
      <c r="AN68" s="86"/>
      <c r="AO68" s="93"/>
      <c r="AP68" s="94"/>
      <c r="AQ68" s="95"/>
      <c r="AR68" s="96"/>
      <c r="AS68" s="97">
        <f t="shared" si="11"/>
        <v>3</v>
      </c>
      <c r="AT68" s="98">
        <f t="shared" si="12"/>
        <v>0</v>
      </c>
      <c r="AU68" s="96">
        <f t="shared" si="13"/>
        <v>3</v>
      </c>
    </row>
    <row r="69" spans="11:47" x14ac:dyDescent="0.25">
      <c r="Y69" s="237" t="s">
        <v>186</v>
      </c>
      <c r="Z69" s="238" t="s">
        <v>177</v>
      </c>
      <c r="AA69" s="85">
        <v>9</v>
      </c>
      <c r="AB69" s="88">
        <v>1</v>
      </c>
      <c r="AC69" s="89">
        <f t="shared" si="7"/>
        <v>10</v>
      </c>
      <c r="AD69" s="85">
        <v>7</v>
      </c>
      <c r="AE69" s="86">
        <v>2</v>
      </c>
      <c r="AF69" s="87">
        <f t="shared" si="8"/>
        <v>9</v>
      </c>
      <c r="AG69" s="85">
        <v>7</v>
      </c>
      <c r="AH69" s="86">
        <v>1</v>
      </c>
      <c r="AI69" s="93">
        <f t="shared" si="9"/>
        <v>8</v>
      </c>
      <c r="AJ69" s="90">
        <v>5</v>
      </c>
      <c r="AK69" s="91">
        <v>1</v>
      </c>
      <c r="AL69" s="92">
        <f t="shared" si="10"/>
        <v>6</v>
      </c>
      <c r="AM69" s="85"/>
      <c r="AN69" s="86"/>
      <c r="AO69" s="93"/>
      <c r="AP69" s="94"/>
      <c r="AQ69" s="95"/>
      <c r="AR69" s="96"/>
      <c r="AS69" s="97">
        <f t="shared" si="11"/>
        <v>28</v>
      </c>
      <c r="AT69" s="98">
        <f t="shared" si="12"/>
        <v>5</v>
      </c>
      <c r="AU69" s="96">
        <f t="shared" si="13"/>
        <v>33</v>
      </c>
    </row>
    <row r="70" spans="11:47" x14ac:dyDescent="0.25">
      <c r="Y70" s="237" t="s">
        <v>190</v>
      </c>
      <c r="Z70" s="238" t="s">
        <v>180</v>
      </c>
      <c r="AA70" s="85">
        <v>1</v>
      </c>
      <c r="AB70" s="88">
        <v>0</v>
      </c>
      <c r="AC70" s="89">
        <f t="shared" si="7"/>
        <v>1</v>
      </c>
      <c r="AD70" s="85">
        <v>2</v>
      </c>
      <c r="AE70" s="86">
        <v>2</v>
      </c>
      <c r="AF70" s="87">
        <f t="shared" si="8"/>
        <v>4</v>
      </c>
      <c r="AG70" s="85">
        <v>0</v>
      </c>
      <c r="AH70" s="86">
        <v>2</v>
      </c>
      <c r="AI70" s="93">
        <f t="shared" si="9"/>
        <v>2</v>
      </c>
      <c r="AJ70" s="90">
        <v>0</v>
      </c>
      <c r="AK70" s="91">
        <v>0</v>
      </c>
      <c r="AL70" s="92">
        <f t="shared" si="10"/>
        <v>0</v>
      </c>
      <c r="AM70" s="85"/>
      <c r="AN70" s="86"/>
      <c r="AO70" s="93"/>
      <c r="AP70" s="94"/>
      <c r="AQ70" s="95"/>
      <c r="AR70" s="96"/>
      <c r="AS70" s="97">
        <f t="shared" si="11"/>
        <v>3</v>
      </c>
      <c r="AT70" s="98">
        <f t="shared" si="12"/>
        <v>4</v>
      </c>
      <c r="AU70" s="96">
        <f t="shared" si="13"/>
        <v>7</v>
      </c>
    </row>
    <row r="71" spans="11:47" x14ac:dyDescent="0.25">
      <c r="Y71" s="237" t="s">
        <v>187</v>
      </c>
      <c r="Z71" s="238" t="s">
        <v>202</v>
      </c>
      <c r="AA71" s="85">
        <v>0</v>
      </c>
      <c r="AB71" s="88">
        <v>0</v>
      </c>
      <c r="AC71" s="89">
        <f t="shared" si="7"/>
        <v>0</v>
      </c>
      <c r="AD71" s="85">
        <v>1</v>
      </c>
      <c r="AE71" s="86">
        <v>0</v>
      </c>
      <c r="AF71" s="87">
        <f t="shared" si="8"/>
        <v>1</v>
      </c>
      <c r="AG71" s="85">
        <v>1</v>
      </c>
      <c r="AH71" s="86">
        <v>1</v>
      </c>
      <c r="AI71" s="93">
        <f t="shared" si="9"/>
        <v>2</v>
      </c>
      <c r="AJ71" s="90">
        <v>2</v>
      </c>
      <c r="AK71" s="91">
        <v>0</v>
      </c>
      <c r="AL71" s="92">
        <f t="shared" si="10"/>
        <v>2</v>
      </c>
      <c r="AM71" s="85"/>
      <c r="AN71" s="86"/>
      <c r="AO71" s="93"/>
      <c r="AP71" s="94"/>
      <c r="AQ71" s="95"/>
      <c r="AR71" s="96"/>
      <c r="AS71" s="97">
        <f t="shared" si="11"/>
        <v>4</v>
      </c>
      <c r="AT71" s="98">
        <f t="shared" si="12"/>
        <v>1</v>
      </c>
      <c r="AU71" s="96">
        <f t="shared" si="13"/>
        <v>5</v>
      </c>
    </row>
    <row r="72" spans="11:47" x14ac:dyDescent="0.25">
      <c r="Y72" s="237" t="s">
        <v>182</v>
      </c>
      <c r="Z72" s="238" t="s">
        <v>178</v>
      </c>
      <c r="AA72" s="85">
        <v>2</v>
      </c>
      <c r="AB72" s="88">
        <v>2</v>
      </c>
      <c r="AC72" s="89">
        <f t="shared" si="7"/>
        <v>4</v>
      </c>
      <c r="AD72" s="85">
        <v>1</v>
      </c>
      <c r="AE72" s="86">
        <v>2</v>
      </c>
      <c r="AF72" s="87">
        <f t="shared" si="8"/>
        <v>3</v>
      </c>
      <c r="AG72" s="85">
        <v>6</v>
      </c>
      <c r="AH72" s="86">
        <v>4</v>
      </c>
      <c r="AI72" s="93">
        <f t="shared" si="9"/>
        <v>10</v>
      </c>
      <c r="AJ72" s="90">
        <v>2</v>
      </c>
      <c r="AK72" s="91">
        <v>1</v>
      </c>
      <c r="AL72" s="92">
        <f t="shared" si="10"/>
        <v>3</v>
      </c>
      <c r="AM72" s="85"/>
      <c r="AN72" s="86"/>
      <c r="AO72" s="93"/>
      <c r="AP72" s="94"/>
      <c r="AQ72" s="95"/>
      <c r="AR72" s="96"/>
      <c r="AS72" s="97">
        <f t="shared" si="11"/>
        <v>11</v>
      </c>
      <c r="AT72" s="98">
        <f t="shared" si="12"/>
        <v>9</v>
      </c>
      <c r="AU72" s="96">
        <f t="shared" si="13"/>
        <v>20</v>
      </c>
    </row>
    <row r="73" spans="11:47" x14ac:dyDescent="0.25">
      <c r="Y73" s="266" t="s">
        <v>225</v>
      </c>
      <c r="Z73" s="238" t="s">
        <v>179</v>
      </c>
      <c r="AA73" s="374">
        <v>4</v>
      </c>
      <c r="AB73" s="375">
        <v>1</v>
      </c>
      <c r="AC73" s="376">
        <f t="shared" si="7"/>
        <v>5</v>
      </c>
      <c r="AD73" s="374">
        <v>3</v>
      </c>
      <c r="AE73" s="380">
        <v>2</v>
      </c>
      <c r="AF73" s="381">
        <f t="shared" si="8"/>
        <v>5</v>
      </c>
      <c r="AG73" s="374">
        <v>3</v>
      </c>
      <c r="AH73" s="380">
        <v>2</v>
      </c>
      <c r="AI73" s="384">
        <f t="shared" si="9"/>
        <v>5</v>
      </c>
      <c r="AJ73" s="386">
        <v>0</v>
      </c>
      <c r="AK73" s="387">
        <v>2</v>
      </c>
      <c r="AL73" s="388">
        <f t="shared" si="10"/>
        <v>2</v>
      </c>
      <c r="AM73" s="374"/>
      <c r="AN73" s="380"/>
      <c r="AO73" s="384"/>
      <c r="AP73" s="393"/>
      <c r="AQ73" s="394"/>
      <c r="AR73" s="370"/>
      <c r="AS73" s="368">
        <f t="shared" si="11"/>
        <v>10</v>
      </c>
      <c r="AT73" s="369">
        <f t="shared" si="12"/>
        <v>7</v>
      </c>
      <c r="AU73" s="370">
        <f t="shared" si="13"/>
        <v>17</v>
      </c>
    </row>
    <row r="74" spans="11:47" ht="15.75" thickBot="1" x14ac:dyDescent="0.3">
      <c r="Z74" s="236" t="s">
        <v>3</v>
      </c>
      <c r="AA74" s="377">
        <f t="shared" ref="AA74:AL74" si="14">SUM(AA6:AA73)</f>
        <v>139</v>
      </c>
      <c r="AB74" s="378">
        <f t="shared" si="14"/>
        <v>63</v>
      </c>
      <c r="AC74" s="379">
        <f t="shared" si="14"/>
        <v>202</v>
      </c>
      <c r="AD74" s="377">
        <f t="shared" si="14"/>
        <v>181</v>
      </c>
      <c r="AE74" s="382">
        <f t="shared" si="14"/>
        <v>104</v>
      </c>
      <c r="AF74" s="383">
        <f t="shared" si="14"/>
        <v>285</v>
      </c>
      <c r="AG74" s="377">
        <f t="shared" si="14"/>
        <v>212</v>
      </c>
      <c r="AH74" s="382">
        <f t="shared" si="14"/>
        <v>136</v>
      </c>
      <c r="AI74" s="385">
        <f t="shared" si="14"/>
        <v>348</v>
      </c>
      <c r="AJ74" s="389">
        <f t="shared" si="14"/>
        <v>137</v>
      </c>
      <c r="AK74" s="390">
        <f t="shared" si="14"/>
        <v>63</v>
      </c>
      <c r="AL74" s="391">
        <f t="shared" si="14"/>
        <v>200</v>
      </c>
      <c r="AM74" s="377"/>
      <c r="AN74" s="382"/>
      <c r="AO74" s="392"/>
      <c r="AP74" s="395"/>
      <c r="AQ74" s="396"/>
      <c r="AR74" s="397"/>
      <c r="AS74" s="371">
        <f>SUM(AS6:AS73)</f>
        <v>669</v>
      </c>
      <c r="AT74" s="372">
        <f>SUM(AT6:AT73)</f>
        <v>366</v>
      </c>
      <c r="AU74" s="373">
        <f>SUM(AU6:AU73)</f>
        <v>1035</v>
      </c>
    </row>
    <row r="75" spans="11:47" x14ac:dyDescent="0.25">
      <c r="AJ75" s="139" t="s">
        <v>32</v>
      </c>
    </row>
    <row r="109" spans="47:47" x14ac:dyDescent="0.25">
      <c r="AU109" s="35"/>
    </row>
  </sheetData>
  <sortState ref="AI3:AJ36">
    <sortCondition ref="AI3:AI36"/>
  </sortState>
  <mergeCells count="14">
    <mergeCell ref="O4:Q4"/>
    <mergeCell ref="C4:E4"/>
    <mergeCell ref="F4:H4"/>
    <mergeCell ref="I4:K4"/>
    <mergeCell ref="L4:N4"/>
    <mergeCell ref="AJ4:AL4"/>
    <mergeCell ref="AM4:AO4"/>
    <mergeCell ref="AP4:AR4"/>
    <mergeCell ref="AS4:AU4"/>
    <mergeCell ref="R4:T4"/>
    <mergeCell ref="U4:W4"/>
    <mergeCell ref="AA4:AC4"/>
    <mergeCell ref="AD4:AF4"/>
    <mergeCell ref="AG4:AI4"/>
  </mergeCells>
  <conditionalFormatting sqref="X10:X43">
    <cfRule type="top10" dxfId="9" priority="33" rank="5"/>
  </conditionalFormatting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Titulinis</vt:lpstr>
      <vt:lpstr>SM skaiciai</vt:lpstr>
      <vt:lpstr>SM pag pakopas</vt:lpstr>
      <vt:lpstr>SM pg pakopas</vt:lpstr>
      <vt:lpstr>SM pg salis</vt:lpstr>
      <vt:lpstr>SM pg sritis</vt:lpstr>
      <vt:lpstr>SM pg regionus</vt:lpstr>
      <vt:lpstr>ST skaiciai</vt:lpstr>
      <vt:lpstr>ST pg salis</vt:lpstr>
      <vt:lpstr>ST pg sritis</vt:lpstr>
      <vt:lpstr>ST pg regionus</vt:lpstr>
      <vt:lpstr>Isvykstantys pg MSI</vt:lpstr>
      <vt:lpstr>Atvykstantys pg MSI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Praktika2</dc:creator>
  <cp:lastModifiedBy>Vitalij Zenčenko</cp:lastModifiedBy>
  <cp:lastPrinted>2017-01-20T12:55:16Z</cp:lastPrinted>
  <dcterms:created xsi:type="dcterms:W3CDTF">2013-08-12T07:30:25Z</dcterms:created>
  <dcterms:modified xsi:type="dcterms:W3CDTF">2020-04-02T06:29:53Z</dcterms:modified>
</cp:coreProperties>
</file>